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K86" i="7"/>
  <c r="Q86"/>
  <c r="O86"/>
  <c r="Q76"/>
  <c r="Q75"/>
  <c r="Q74"/>
  <c r="Q73"/>
  <c r="O76"/>
  <c r="O75"/>
  <c r="O74"/>
  <c r="O73"/>
  <c r="K76"/>
  <c r="K71"/>
  <c r="K41"/>
  <c r="K39"/>
  <c r="K23"/>
  <c r="K12"/>
  <c r="K97"/>
  <c r="K85"/>
  <c r="J86"/>
  <c r="J76"/>
  <c r="J97"/>
  <c r="J85"/>
  <c r="J71"/>
  <c r="J41"/>
  <c r="I41"/>
  <c r="J39"/>
  <c r="J23"/>
  <c r="J12"/>
  <c r="I86"/>
  <c r="I76"/>
  <c r="I71"/>
  <c r="I39"/>
  <c r="I23"/>
  <c r="I12"/>
  <c r="I97"/>
  <c r="I85"/>
  <c r="H86"/>
  <c r="H76"/>
  <c r="H71"/>
  <c r="H41"/>
  <c r="H39"/>
  <c r="H23"/>
  <c r="H12"/>
  <c r="H85"/>
  <c r="H97"/>
  <c r="G86"/>
  <c r="G76"/>
  <c r="G97"/>
  <c r="G85"/>
  <c r="G71"/>
  <c r="G39"/>
  <c r="G23"/>
  <c r="G12"/>
  <c r="P12"/>
  <c r="F86"/>
  <c r="F76"/>
  <c r="F71"/>
  <c r="F41"/>
  <c r="F39"/>
  <c r="F23"/>
  <c r="F85"/>
  <c r="F12"/>
  <c r="F97"/>
  <c r="E86"/>
  <c r="E76"/>
  <c r="E71"/>
  <c r="E41"/>
  <c r="D41"/>
  <c r="E39"/>
  <c r="E23"/>
  <c r="E12"/>
  <c r="E97"/>
  <c r="E85"/>
  <c r="D76"/>
  <c r="D71"/>
  <c r="D39"/>
  <c r="D23"/>
  <c r="D12"/>
  <c r="D85"/>
  <c r="D97"/>
  <c r="C86"/>
  <c r="C76"/>
  <c r="O70"/>
  <c r="Q70" s="1"/>
  <c r="C71"/>
  <c r="P71"/>
  <c r="P76"/>
  <c r="P39"/>
  <c r="P23"/>
  <c r="O26"/>
  <c r="P97"/>
  <c r="P86" l="1"/>
  <c r="G41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<sst xmlns="http://schemas.openxmlformats.org/spreadsheetml/2006/main" count="128" uniqueCount="90">
  <si>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</si>
  <si>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</si>
  <si>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</si>
  <si>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</si>
  <si>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</si>
  <si>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</si>
  <si>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</si>
  <si>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</si>
  <si>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</si>
  <si>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</si>
  <si>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</si>
  <si>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</si>
  <si>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</si>
  <si>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</si>
  <si>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</si>
  <si>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</si>
  <si>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</si>
  <si>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</si>
  <si>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</si>
  <si>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</si>
  <si>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</si>
  <si>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</si>
  <si>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</si>
  <si>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</si>
  <si>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</si>
  <si>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</si>
  <si>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</si>
  <si>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</si>
  <si>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</si>
  <si>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</si>
  <si>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</si>
  <si>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</si>
  <si>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</si>
  <si>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</si>
  <si>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</si>
  <si>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</si>
  <si>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</si>
  <si>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</si>
  <si>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</si>
  <si>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</si>
  <si>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</si>
  <si>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</si>
  <si>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</si>
  <si>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</si>
  <si>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</si>
  <si>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</si>
  <si>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</si>
  <si>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</si>
  <si>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</si>
  <si>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</si>
  <si>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</si>
  <si>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</si>
  <si>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</si>
  <si>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</si>
  <si>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</si>
  <si>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</si>
  <si>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</si>
  <si>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</si>
  <si>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</si>
  <si>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</si>
  <si>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</si>
  <si>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</si>
  <si>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</si>
  <si>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</si>
  <si>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</si>
  <si>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</si>
  <si>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</si>
  <si>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</si>
  <si>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</si>
  <si>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</si>
  <si>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</si>
  <si>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</si>
  <si>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</si>
  <si>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</si>
  <si>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</si>
  <si>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</si>
  <si>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</si>
  <si>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</si>
  <si>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</si>
  <si>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</si>
  <si>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</si>
  <si>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</si>
  <si>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</si>
  <si>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</si>
  <si>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</si>
  <si>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</si>
  <si>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</si>
  <si>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</si>
  <si>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</si>
  <si>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September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</si>
</sst>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49" fontId="19" fillId="0" borderId="0" xfId="0" applyNumberFormat="1" applyFont="1" applyAlignment="1">
      <alignment horizontal="left"/>
    </xf>
    <xf numFmtId="0" fontId="5" fillId="0" borderId="0" xfId="0" applyFont="1"/>
    <xf numFmtId="17" fontId="12" fillId="0" borderId="0" xfId="0" applyNumberFormat="1" applyFont="1"/>
    <xf numFmtId="9" fontId="11" fillId="0" borderId="0" xfId="2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8114048"/>
        <c:axId val="128451712"/>
      </c:barChart>
      <c:catAx>
        <c:axId val="1281140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51712"/>
        <c:crosses val="autoZero"/>
        <c:lblAlgn val="ctr"/>
        <c:lblOffset val="100"/>
        <c:tickLblSkip val="1"/>
        <c:tickMarkSkip val="1"/>
      </c:catAx>
      <c:valAx>
        <c:axId val="128451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14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741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M84" sqref="M84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7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73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69"/>
      <c r="H5" s="54" t="s">
        <v>89</v>
      </c>
      <c r="I5" s="55"/>
      <c r="J5" s="71"/>
      <c r="K5" s="6"/>
      <c r="L5" s="6"/>
      <c r="M5" s="6"/>
      <c r="N5" s="6"/>
      <c r="O5" s="19"/>
      <c r="P5" s="19"/>
      <c r="Q5" s="73" t="s">
        <v>42</v>
      </c>
      <c r="R5" s="6"/>
    </row>
    <row r="6" spans="1:18">
      <c r="A6" s="49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74"/>
      <c r="R6" s="6"/>
    </row>
    <row r="7" spans="1:18" ht="17.399999999999999">
      <c r="A7" s="57" t="s">
        <v>5</v>
      </c>
      <c r="B7" s="56"/>
      <c r="C7" s="56"/>
      <c r="D7" s="56"/>
      <c r="E7" s="56"/>
      <c r="F7" s="56"/>
      <c r="G7" s="7"/>
      <c r="H7" s="7"/>
      <c r="I7" s="7"/>
      <c r="J7" s="7"/>
      <c r="K7" s="56"/>
      <c r="L7" s="56"/>
      <c r="M7" s="56"/>
      <c r="N7" s="56"/>
      <c r="O7" s="57"/>
      <c r="P7" s="57"/>
      <c r="Q7" s="74"/>
      <c r="R7" s="6"/>
    </row>
    <row r="8" spans="1:18" ht="17.399999999999999">
      <c r="A8" s="57"/>
      <c r="B8" s="56"/>
      <c r="C8" s="56"/>
      <c r="D8" s="56"/>
      <c r="E8" s="56"/>
      <c r="F8" s="56"/>
      <c r="G8" s="7"/>
      <c r="H8" s="7"/>
      <c r="I8" s="7"/>
      <c r="J8" s="7"/>
      <c r="K8" s="56"/>
      <c r="L8" s="56"/>
      <c r="M8" s="56"/>
      <c r="N8" s="56"/>
      <c r="O8" s="62" t="s">
        <v>44</v>
      </c>
      <c r="P8" s="62" t="s">
        <v>44</v>
      </c>
      <c r="Q8" s="62" t="s">
        <v>76</v>
      </c>
      <c r="R8" s="17"/>
    </row>
    <row r="9" spans="1:18" ht="18">
      <c r="A9" s="58"/>
      <c r="B9" s="59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75" t="s">
        <v>85</v>
      </c>
      <c r="P9" s="63">
        <v>2019</v>
      </c>
      <c r="Q9" s="75" t="s">
        <v>86</v>
      </c>
      <c r="R9" s="82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>
        <v>479</v>
      </c>
      <c r="I10" s="20">
        <v>436</v>
      </c>
      <c r="J10" s="21">
        <v>443</v>
      </c>
      <c r="K10" s="21">
        <v>335</v>
      </c>
      <c r="L10" s="21"/>
      <c r="M10" s="21"/>
      <c r="N10" s="21"/>
      <c r="O10" s="21">
        <f>SUM(C10:N10)</f>
        <v>3452</v>
      </c>
      <c r="P10" s="21">
        <v>4059</v>
      </c>
      <c r="Q10" s="21">
        <f>SUM(O10-P10)</f>
        <v>-607</v>
      </c>
      <c r="R10" s="83">
        <v>-0.15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>
        <v>476</v>
      </c>
      <c r="I11" s="23">
        <v>492</v>
      </c>
      <c r="J11" s="23">
        <v>480</v>
      </c>
      <c r="K11" s="23">
        <v>470</v>
      </c>
      <c r="L11" s="23"/>
      <c r="M11" s="23"/>
      <c r="N11" s="34"/>
      <c r="O11" s="23">
        <f t="shared" ref="O11" si="0">SUM(C11:N11)</f>
        <v>4119</v>
      </c>
      <c r="P11" s="23">
        <v>4738</v>
      </c>
      <c r="Q11" s="23">
        <f>SUM(O11-P11)</f>
        <v>-619</v>
      </c>
      <c r="R11" s="84">
        <v>-0.13</v>
      </c>
    </row>
    <row r="12" spans="1:18" s="3" customFormat="1" ht="18">
      <c r="A12" s="19" t="s">
        <v>7</v>
      </c>
      <c r="B12" s="19"/>
      <c r="C12" s="24">
        <f t="shared" ref="C12:K12" si="1">SUM(C10:C11)</f>
        <v>929</v>
      </c>
      <c r="D12" s="24">
        <f t="shared" si="1"/>
        <v>792</v>
      </c>
      <c r="E12" s="24">
        <f t="shared" si="1"/>
        <v>803</v>
      </c>
      <c r="F12" s="24">
        <f t="shared" si="1"/>
        <v>630</v>
      </c>
      <c r="G12" s="24">
        <f t="shared" si="1"/>
        <v>806</v>
      </c>
      <c r="H12" s="24">
        <f t="shared" si="1"/>
        <v>955</v>
      </c>
      <c r="I12" s="24">
        <f t="shared" si="1"/>
        <v>928</v>
      </c>
      <c r="J12" s="24">
        <f t="shared" si="1"/>
        <v>923</v>
      </c>
      <c r="K12" s="24">
        <f t="shared" si="1"/>
        <v>805</v>
      </c>
      <c r="L12" s="24"/>
      <c r="M12" s="24"/>
      <c r="N12" s="24"/>
      <c r="O12" s="25">
        <f>+SUM(O10+O11)</f>
        <v>7571</v>
      </c>
      <c r="P12" s="25">
        <f>SUM(P10:P11)</f>
        <v>8797</v>
      </c>
      <c r="Q12" s="25">
        <f>SUM(O12-P12)</f>
        <v>-1226</v>
      </c>
      <c r="R12" s="85">
        <v>-0.14000000000000001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4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>
        <v>0</v>
      </c>
      <c r="K15" s="21">
        <v>0</v>
      </c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86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>
        <v>0</v>
      </c>
      <c r="K16" s="21">
        <v>0</v>
      </c>
      <c r="L16" s="21"/>
      <c r="M16" s="21"/>
      <c r="N16" s="21"/>
      <c r="O16" s="21">
        <f t="shared" ref="O16:O22" si="3">SUM(C16:N16)</f>
        <v>0</v>
      </c>
      <c r="P16" s="21">
        <v>1</v>
      </c>
      <c r="Q16" s="21">
        <f t="shared" si="2"/>
        <v>-1</v>
      </c>
      <c r="R16" s="83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1</v>
      </c>
      <c r="J17" s="21">
        <v>0</v>
      </c>
      <c r="K17" s="21">
        <v>2</v>
      </c>
      <c r="L17" s="21"/>
      <c r="M17" s="21"/>
      <c r="N17" s="21"/>
      <c r="O17" s="21">
        <f t="shared" si="3"/>
        <v>3</v>
      </c>
      <c r="P17" s="21">
        <v>6</v>
      </c>
      <c r="Q17" s="21">
        <f t="shared" si="2"/>
        <v>-3</v>
      </c>
      <c r="R17" s="83">
        <v>-0.5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>
        <v>0</v>
      </c>
      <c r="K18" s="21">
        <v>0</v>
      </c>
      <c r="L18" s="21"/>
      <c r="M18" s="21"/>
      <c r="N18" s="21"/>
      <c r="O18" s="21">
        <f t="shared" si="3"/>
        <v>1</v>
      </c>
      <c r="P18" s="21">
        <v>7</v>
      </c>
      <c r="Q18" s="21">
        <f t="shared" si="2"/>
        <v>-6</v>
      </c>
      <c r="R18" s="83">
        <v>-0.86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>
        <v>5</v>
      </c>
      <c r="I19" s="20">
        <v>1</v>
      </c>
      <c r="J19" s="21">
        <v>0</v>
      </c>
      <c r="K19" s="21">
        <v>3</v>
      </c>
      <c r="L19" s="21"/>
      <c r="M19" s="21"/>
      <c r="N19" s="21"/>
      <c r="O19" s="21">
        <f t="shared" si="3"/>
        <v>16</v>
      </c>
      <c r="P19" s="21">
        <v>20</v>
      </c>
      <c r="Q19" s="21">
        <f t="shared" si="2"/>
        <v>-4</v>
      </c>
      <c r="R19" s="83">
        <v>-0.2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>
        <v>15</v>
      </c>
      <c r="I20" s="20">
        <v>12</v>
      </c>
      <c r="J20" s="21">
        <v>12</v>
      </c>
      <c r="K20" s="21">
        <v>3</v>
      </c>
      <c r="L20" s="21"/>
      <c r="M20" s="21"/>
      <c r="N20" s="21"/>
      <c r="O20" s="21">
        <f t="shared" si="3"/>
        <v>101</v>
      </c>
      <c r="P20" s="21">
        <v>110</v>
      </c>
      <c r="Q20" s="21">
        <f t="shared" si="2"/>
        <v>-9</v>
      </c>
      <c r="R20" s="83">
        <v>-0.08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>
        <v>2</v>
      </c>
      <c r="I21" s="20">
        <v>1</v>
      </c>
      <c r="J21" s="21">
        <v>0</v>
      </c>
      <c r="K21" s="21">
        <v>1</v>
      </c>
      <c r="L21" s="21"/>
      <c r="M21" s="21"/>
      <c r="N21" s="21"/>
      <c r="O21" s="21">
        <f t="shared" si="3"/>
        <v>5</v>
      </c>
      <c r="P21" s="21">
        <v>6</v>
      </c>
      <c r="Q21" s="21">
        <f t="shared" si="2"/>
        <v>-1</v>
      </c>
      <c r="R21" s="83">
        <v>-0.17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>
        <v>2</v>
      </c>
      <c r="I22" s="22">
        <v>1</v>
      </c>
      <c r="J22" s="23">
        <v>0</v>
      </c>
      <c r="K22" s="23">
        <v>3</v>
      </c>
      <c r="L22" s="23"/>
      <c r="M22" s="23"/>
      <c r="N22" s="23"/>
      <c r="O22" s="23">
        <f t="shared" si="3"/>
        <v>16</v>
      </c>
      <c r="P22" s="23">
        <v>14</v>
      </c>
      <c r="Q22" s="23">
        <f t="shared" si="2"/>
        <v>2</v>
      </c>
      <c r="R22" s="84">
        <v>0.12</v>
      </c>
    </row>
    <row r="23" spans="1:18" s="3" customFormat="1" ht="18">
      <c r="A23" s="19" t="s">
        <v>7</v>
      </c>
      <c r="B23" s="19"/>
      <c r="C23" s="24">
        <f t="shared" ref="C23:K23" si="4">SUM(C15:C22)</f>
        <v>17</v>
      </c>
      <c r="D23" s="24">
        <f t="shared" si="4"/>
        <v>15</v>
      </c>
      <c r="E23" s="24">
        <f t="shared" si="4"/>
        <v>18</v>
      </c>
      <c r="F23" s="24">
        <f t="shared" si="4"/>
        <v>17</v>
      </c>
      <c r="G23" s="24">
        <f t="shared" si="4"/>
        <v>11</v>
      </c>
      <c r="H23" s="24">
        <f t="shared" si="4"/>
        <v>24</v>
      </c>
      <c r="I23" s="24">
        <f t="shared" si="4"/>
        <v>16</v>
      </c>
      <c r="J23" s="24">
        <f t="shared" si="4"/>
        <v>12</v>
      </c>
      <c r="K23" s="24">
        <f t="shared" si="4"/>
        <v>12</v>
      </c>
      <c r="L23" s="24"/>
      <c r="M23" s="24"/>
      <c r="N23" s="24"/>
      <c r="O23" s="25">
        <f t="shared" ref="O23:P23" si="5">SUM(O15:O22)</f>
        <v>142</v>
      </c>
      <c r="P23" s="25">
        <f t="shared" si="5"/>
        <v>169</v>
      </c>
      <c r="Q23" s="25">
        <f t="shared" si="2"/>
        <v>-27</v>
      </c>
      <c r="R23" s="85">
        <v>-0.16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70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70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>
        <v>8</v>
      </c>
      <c r="I26" s="20">
        <v>1</v>
      </c>
      <c r="J26" s="21">
        <v>2</v>
      </c>
      <c r="K26" s="21">
        <v>5</v>
      </c>
      <c r="L26" s="21"/>
      <c r="M26" s="21"/>
      <c r="N26" s="21"/>
      <c r="O26" s="21">
        <f t="shared" ref="O26:O46" si="6">SUM(C26:N26)</f>
        <v>32</v>
      </c>
      <c r="P26" s="21">
        <v>30</v>
      </c>
      <c r="Q26" s="21">
        <f t="shared" ref="Q26:Q27" si="7">SUM(O26-P26)</f>
        <v>2</v>
      </c>
      <c r="R26" s="83">
        <v>0.06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>
        <v>0</v>
      </c>
      <c r="K27" s="21">
        <v>0</v>
      </c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86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>
        <v>2</v>
      </c>
      <c r="I28" s="20">
        <v>2</v>
      </c>
      <c r="J28" s="21">
        <v>0</v>
      </c>
      <c r="K28" s="21">
        <v>7</v>
      </c>
      <c r="L28" s="21"/>
      <c r="M28" s="21"/>
      <c r="N28" s="21"/>
      <c r="O28" s="21">
        <f t="shared" si="6"/>
        <v>31</v>
      </c>
      <c r="P28" s="21">
        <v>23</v>
      </c>
      <c r="Q28" s="21">
        <f t="shared" ref="Q28:Q39" si="8">SUM(O28-P28)</f>
        <v>8</v>
      </c>
      <c r="R28" s="83">
        <v>0.26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>
        <v>1</v>
      </c>
      <c r="I29" s="20">
        <v>0</v>
      </c>
      <c r="J29" s="21">
        <v>1</v>
      </c>
      <c r="K29" s="21">
        <v>1</v>
      </c>
      <c r="L29" s="21"/>
      <c r="M29" s="21"/>
      <c r="N29" s="21"/>
      <c r="O29" s="21">
        <f t="shared" si="6"/>
        <v>5</v>
      </c>
      <c r="P29" s="21">
        <v>3</v>
      </c>
      <c r="Q29" s="21">
        <f t="shared" si="8"/>
        <v>2</v>
      </c>
      <c r="R29" s="83">
        <v>0.4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>
        <v>10</v>
      </c>
      <c r="I30" s="20">
        <v>2</v>
      </c>
      <c r="J30" s="21">
        <v>2</v>
      </c>
      <c r="K30" s="21">
        <v>3</v>
      </c>
      <c r="L30" s="21"/>
      <c r="M30" s="21"/>
      <c r="N30" s="21"/>
      <c r="O30" s="21">
        <f t="shared" si="6"/>
        <v>40</v>
      </c>
      <c r="P30" s="21">
        <v>44</v>
      </c>
      <c r="Q30" s="21">
        <f t="shared" si="8"/>
        <v>-4</v>
      </c>
      <c r="R30" s="83">
        <v>-0.09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>
        <v>1</v>
      </c>
      <c r="K31" s="21">
        <v>0</v>
      </c>
      <c r="L31" s="21"/>
      <c r="M31" s="21"/>
      <c r="N31" s="21"/>
      <c r="O31" s="21">
        <f t="shared" si="6"/>
        <v>1</v>
      </c>
      <c r="P31" s="21">
        <v>2</v>
      </c>
      <c r="Q31" s="21">
        <f t="shared" si="8"/>
        <v>-1</v>
      </c>
      <c r="R31" s="83">
        <v>-0.5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>
        <v>0</v>
      </c>
      <c r="K32" s="21">
        <v>0</v>
      </c>
      <c r="L32" s="21"/>
      <c r="M32" s="21"/>
      <c r="N32" s="21"/>
      <c r="O32" s="21">
        <f t="shared" si="6"/>
        <v>1</v>
      </c>
      <c r="P32" s="21">
        <v>1</v>
      </c>
      <c r="Q32" s="21">
        <f t="shared" si="8"/>
        <v>0</v>
      </c>
      <c r="R32" s="83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>
        <v>3</v>
      </c>
      <c r="I33" s="20">
        <v>1</v>
      </c>
      <c r="J33" s="21">
        <v>3</v>
      </c>
      <c r="K33" s="21">
        <v>0</v>
      </c>
      <c r="L33" s="21"/>
      <c r="M33" s="21"/>
      <c r="N33" s="21"/>
      <c r="O33" s="21">
        <f t="shared" si="6"/>
        <v>10</v>
      </c>
      <c r="P33" s="21">
        <v>13</v>
      </c>
      <c r="Q33" s="21">
        <f t="shared" si="8"/>
        <v>-3</v>
      </c>
      <c r="R33" s="83">
        <v>-0.23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>
        <v>2</v>
      </c>
      <c r="I34" s="20">
        <v>4</v>
      </c>
      <c r="J34" s="21">
        <v>1</v>
      </c>
      <c r="K34" s="21">
        <v>2</v>
      </c>
      <c r="L34" s="21"/>
      <c r="M34" s="21"/>
      <c r="N34" s="21"/>
      <c r="O34" s="21">
        <f t="shared" si="6"/>
        <v>18</v>
      </c>
      <c r="P34" s="21">
        <v>18</v>
      </c>
      <c r="Q34" s="21">
        <f t="shared" si="8"/>
        <v>0</v>
      </c>
      <c r="R34" s="83">
        <v>0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>
        <v>3</v>
      </c>
      <c r="I35" s="20">
        <v>0</v>
      </c>
      <c r="J35" s="21">
        <v>2</v>
      </c>
      <c r="K35" s="21">
        <v>2</v>
      </c>
      <c r="L35" s="21"/>
      <c r="M35" s="21"/>
      <c r="N35" s="21"/>
      <c r="O35" s="21">
        <f t="shared" si="6"/>
        <v>13</v>
      </c>
      <c r="P35" s="21">
        <v>23</v>
      </c>
      <c r="Q35" s="21">
        <f t="shared" si="8"/>
        <v>-10</v>
      </c>
      <c r="R35" s="83">
        <v>-0.43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>
        <v>14</v>
      </c>
      <c r="I36" s="20">
        <v>7</v>
      </c>
      <c r="J36" s="21">
        <v>8</v>
      </c>
      <c r="K36" s="21">
        <v>7</v>
      </c>
      <c r="L36" s="21"/>
      <c r="M36" s="21"/>
      <c r="N36" s="21"/>
      <c r="O36" s="21">
        <f t="shared" si="6"/>
        <v>73</v>
      </c>
      <c r="P36" s="21">
        <v>84</v>
      </c>
      <c r="Q36" s="21">
        <f t="shared" si="8"/>
        <v>-11</v>
      </c>
      <c r="R36" s="83">
        <v>-0.13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>
        <v>6</v>
      </c>
      <c r="I37" s="20">
        <v>9</v>
      </c>
      <c r="J37" s="21">
        <v>7</v>
      </c>
      <c r="K37" s="21">
        <v>2</v>
      </c>
      <c r="L37" s="21"/>
      <c r="M37" s="21"/>
      <c r="N37" s="21"/>
      <c r="O37" s="21">
        <f t="shared" si="6"/>
        <v>57</v>
      </c>
      <c r="P37" s="21">
        <v>50</v>
      </c>
      <c r="Q37" s="21">
        <f t="shared" si="8"/>
        <v>7</v>
      </c>
      <c r="R37" s="83">
        <v>0.12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>
        <v>0</v>
      </c>
      <c r="K38" s="23">
        <v>0</v>
      </c>
      <c r="L38" s="23"/>
      <c r="M38" s="23"/>
      <c r="N38" s="23"/>
      <c r="O38" s="23">
        <f t="shared" si="6"/>
        <v>1</v>
      </c>
      <c r="P38" s="23">
        <v>49</v>
      </c>
      <c r="Q38" s="23">
        <f t="shared" si="8"/>
        <v>-48</v>
      </c>
      <c r="R38" s="84">
        <v>-0.99</v>
      </c>
    </row>
    <row r="39" spans="1:19" s="3" customFormat="1" ht="18">
      <c r="A39" s="19" t="s">
        <v>7</v>
      </c>
      <c r="B39" s="19"/>
      <c r="C39" s="24">
        <f t="shared" ref="C39:K39" si="9">SUM(C26:C38)</f>
        <v>34</v>
      </c>
      <c r="D39" s="24">
        <f t="shared" si="9"/>
        <v>22</v>
      </c>
      <c r="E39" s="24">
        <f t="shared" si="9"/>
        <v>34</v>
      </c>
      <c r="F39" s="24">
        <f t="shared" si="9"/>
        <v>25</v>
      </c>
      <c r="G39" s="24">
        <f t="shared" si="9"/>
        <v>36</v>
      </c>
      <c r="H39" s="24">
        <f t="shared" si="9"/>
        <v>49</v>
      </c>
      <c r="I39" s="24">
        <f t="shared" si="9"/>
        <v>26</v>
      </c>
      <c r="J39" s="24">
        <f t="shared" si="9"/>
        <v>27</v>
      </c>
      <c r="K39" s="24">
        <f t="shared" si="9"/>
        <v>29</v>
      </c>
      <c r="L39" s="24"/>
      <c r="M39" s="24"/>
      <c r="N39" s="24"/>
      <c r="O39" s="24">
        <f t="shared" ref="O39:P39" si="10">SUM(O26:O38)</f>
        <v>282</v>
      </c>
      <c r="P39" s="24">
        <f t="shared" si="10"/>
        <v>340</v>
      </c>
      <c r="Q39" s="25">
        <f t="shared" si="8"/>
        <v>-58</v>
      </c>
      <c r="R39" s="85">
        <v>-0.17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70"/>
    </row>
    <row r="41" spans="1:19" s="3" customFormat="1" ht="18">
      <c r="A41" s="19" t="s">
        <v>22</v>
      </c>
      <c r="B41" s="19"/>
      <c r="C41" s="24">
        <f t="shared" ref="C41:K41" si="11">SUM(C39+C23)</f>
        <v>51</v>
      </c>
      <c r="D41" s="24">
        <f t="shared" si="11"/>
        <v>37</v>
      </c>
      <c r="E41" s="24">
        <f t="shared" si="11"/>
        <v>52</v>
      </c>
      <c r="F41" s="24">
        <f t="shared" si="11"/>
        <v>42</v>
      </c>
      <c r="G41" s="24">
        <f t="shared" si="11"/>
        <v>47</v>
      </c>
      <c r="H41" s="24">
        <f t="shared" si="11"/>
        <v>73</v>
      </c>
      <c r="I41" s="24">
        <f t="shared" si="11"/>
        <v>42</v>
      </c>
      <c r="J41" s="24">
        <f t="shared" si="11"/>
        <v>39</v>
      </c>
      <c r="K41" s="24">
        <f t="shared" si="11"/>
        <v>41</v>
      </c>
      <c r="L41" s="24"/>
      <c r="M41" s="24"/>
      <c r="N41" s="24"/>
      <c r="O41" s="25">
        <f>+SUM(O23+O39)</f>
        <v>424</v>
      </c>
      <c r="P41" s="25">
        <f>+SUM(P23+P39)</f>
        <v>509</v>
      </c>
      <c r="Q41" s="24">
        <f>+SUM(Q23+Q39)</f>
        <v>-85</v>
      </c>
      <c r="R41" s="72">
        <v>-0.17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5"/>
      <c r="Q42" s="11"/>
      <c r="R42" s="87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>
        <v>23</v>
      </c>
      <c r="I43" s="21">
        <v>10</v>
      </c>
      <c r="J43" s="21">
        <v>33</v>
      </c>
      <c r="K43" s="21">
        <v>17</v>
      </c>
      <c r="L43" s="21"/>
      <c r="M43" s="21"/>
      <c r="N43" s="21"/>
      <c r="O43" s="21">
        <f t="shared" si="6"/>
        <v>179</v>
      </c>
      <c r="P43" s="21">
        <v>138</v>
      </c>
      <c r="Q43" s="21">
        <f t="shared" ref="Q43:Q46" si="12">SUM(O43-P43)</f>
        <v>41</v>
      </c>
      <c r="R43" s="88">
        <v>0.23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>
        <v>60</v>
      </c>
      <c r="I44" s="21">
        <v>112</v>
      </c>
      <c r="J44" s="21">
        <v>131</v>
      </c>
      <c r="K44" s="21">
        <v>148</v>
      </c>
      <c r="L44" s="21"/>
      <c r="M44" s="21"/>
      <c r="N44" s="21"/>
      <c r="O44" s="21">
        <f t="shared" si="6"/>
        <v>1122</v>
      </c>
      <c r="P44" s="21">
        <v>1342</v>
      </c>
      <c r="Q44" s="21">
        <f t="shared" si="12"/>
        <v>-220</v>
      </c>
      <c r="R44" s="88">
        <v>-0.16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>
        <v>22</v>
      </c>
      <c r="I45" s="21">
        <v>26</v>
      </c>
      <c r="J45" s="21">
        <v>15</v>
      </c>
      <c r="K45" s="21">
        <v>9</v>
      </c>
      <c r="L45" s="21"/>
      <c r="M45" s="21"/>
      <c r="N45" s="21"/>
      <c r="O45" s="21">
        <f t="shared" si="6"/>
        <v>138</v>
      </c>
      <c r="P45" s="21">
        <v>168</v>
      </c>
      <c r="Q45" s="21">
        <f t="shared" si="12"/>
        <v>-30</v>
      </c>
      <c r="R45" s="88">
        <v>-0.18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>
        <v>9</v>
      </c>
      <c r="I46" s="21">
        <v>16</v>
      </c>
      <c r="J46" s="21">
        <v>17</v>
      </c>
      <c r="K46" s="21">
        <v>16</v>
      </c>
      <c r="L46" s="21"/>
      <c r="M46" s="21"/>
      <c r="N46" s="21"/>
      <c r="O46" s="21">
        <f t="shared" si="6"/>
        <v>127</v>
      </c>
      <c r="P46" s="21">
        <v>152</v>
      </c>
      <c r="Q46" s="21">
        <f t="shared" si="12"/>
        <v>-25</v>
      </c>
      <c r="R46" s="88">
        <v>-0.16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6"/>
      <c r="Q47" s="9"/>
      <c r="R47" s="89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6"/>
      <c r="Q48" s="9"/>
      <c r="R48" s="70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70"/>
      <c r="H50" s="15"/>
      <c r="I50" s="15"/>
      <c r="J50" s="15"/>
      <c r="K50" s="15"/>
      <c r="L50" s="15"/>
      <c r="M50" s="10"/>
      <c r="N50" s="10"/>
      <c r="O50" s="76" t="s">
        <v>44</v>
      </c>
      <c r="P50" s="14" t="s">
        <v>44</v>
      </c>
      <c r="Q50" s="14" t="s">
        <v>76</v>
      </c>
      <c r="R50" s="90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77" t="s">
        <v>85</v>
      </c>
      <c r="P51" s="67">
        <v>2019</v>
      </c>
      <c r="Q51" s="78" t="s">
        <v>86</v>
      </c>
      <c r="R51" s="91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/>
      <c r="M52" s="21"/>
      <c r="N52" s="21"/>
      <c r="O52" s="21">
        <f t="shared" ref="O52:O70" si="13">SUM(C52:N52)</f>
        <v>0</v>
      </c>
      <c r="P52" s="21">
        <v>5</v>
      </c>
      <c r="Q52" s="21">
        <f t="shared" ref="Q52:Q76" si="14">SUM(O52-P52)</f>
        <v>-5</v>
      </c>
      <c r="R52" s="86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/>
      <c r="N53" s="21"/>
      <c r="O53" s="21">
        <f t="shared" si="13"/>
        <v>0</v>
      </c>
      <c r="P53" s="21">
        <v>0</v>
      </c>
      <c r="Q53" s="21">
        <f t="shared" si="14"/>
        <v>0</v>
      </c>
      <c r="R53" s="86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/>
      <c r="N54" s="21"/>
      <c r="O54" s="21">
        <f t="shared" si="13"/>
        <v>0</v>
      </c>
      <c r="P54" s="21">
        <v>0</v>
      </c>
      <c r="Q54" s="21">
        <f t="shared" si="14"/>
        <v>0</v>
      </c>
      <c r="R54" s="86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1</v>
      </c>
      <c r="L55" s="21"/>
      <c r="M55" s="21"/>
      <c r="N55" s="21"/>
      <c r="O55" s="21">
        <f t="shared" si="13"/>
        <v>4</v>
      </c>
      <c r="P55" s="21">
        <v>6</v>
      </c>
      <c r="Q55" s="21">
        <f t="shared" si="14"/>
        <v>-2</v>
      </c>
      <c r="R55" s="86">
        <v>-0.33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>
        <v>0</v>
      </c>
      <c r="K56" s="21">
        <v>0</v>
      </c>
      <c r="L56" s="21"/>
      <c r="M56" s="21"/>
      <c r="N56" s="21"/>
      <c r="O56" s="21">
        <f t="shared" si="13"/>
        <v>1</v>
      </c>
      <c r="P56" s="21">
        <v>2</v>
      </c>
      <c r="Q56" s="21">
        <f t="shared" si="14"/>
        <v>-1</v>
      </c>
      <c r="R56" s="86">
        <v>-0.5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>
        <v>3</v>
      </c>
      <c r="I57" s="21">
        <v>0</v>
      </c>
      <c r="J57" s="21">
        <v>0</v>
      </c>
      <c r="K57" s="21">
        <v>2</v>
      </c>
      <c r="L57" s="21"/>
      <c r="M57" s="21"/>
      <c r="N57" s="21"/>
      <c r="O57" s="21">
        <f t="shared" si="13"/>
        <v>5</v>
      </c>
      <c r="P57" s="21">
        <v>5</v>
      </c>
      <c r="Q57" s="21">
        <f t="shared" si="14"/>
        <v>0</v>
      </c>
      <c r="R57" s="86">
        <v>0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/>
      <c r="M58" s="21"/>
      <c r="N58" s="21"/>
      <c r="O58" s="21">
        <f t="shared" si="13"/>
        <v>0</v>
      </c>
      <c r="P58" s="21">
        <v>1</v>
      </c>
      <c r="Q58" s="21">
        <f t="shared" si="14"/>
        <v>-1</v>
      </c>
      <c r="R58" s="86">
        <v>-1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>
        <v>6</v>
      </c>
      <c r="I59" s="21">
        <v>3</v>
      </c>
      <c r="J59" s="21">
        <v>2</v>
      </c>
      <c r="K59" s="21">
        <v>2</v>
      </c>
      <c r="L59" s="21"/>
      <c r="M59" s="21"/>
      <c r="N59" s="21"/>
      <c r="O59" s="21">
        <f t="shared" si="13"/>
        <v>36</v>
      </c>
      <c r="P59" s="21">
        <v>29</v>
      </c>
      <c r="Q59" s="21">
        <f t="shared" si="14"/>
        <v>7</v>
      </c>
      <c r="R59" s="86">
        <v>0.19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>
        <v>6</v>
      </c>
      <c r="I60" s="21">
        <v>0</v>
      </c>
      <c r="J60" s="21">
        <v>1</v>
      </c>
      <c r="K60" s="21">
        <v>2</v>
      </c>
      <c r="L60" s="21"/>
      <c r="M60" s="21"/>
      <c r="N60" s="21"/>
      <c r="O60" s="21">
        <f t="shared" si="13"/>
        <v>21</v>
      </c>
      <c r="P60" s="21">
        <v>19</v>
      </c>
      <c r="Q60" s="21">
        <f t="shared" si="14"/>
        <v>2</v>
      </c>
      <c r="R60" s="86">
        <v>0.1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>
        <v>1</v>
      </c>
      <c r="K61" s="21">
        <v>1</v>
      </c>
      <c r="L61" s="21"/>
      <c r="M61" s="21"/>
      <c r="N61" s="26"/>
      <c r="O61" s="21">
        <f t="shared" si="13"/>
        <v>7</v>
      </c>
      <c r="P61" s="21">
        <v>7</v>
      </c>
      <c r="Q61" s="21">
        <f t="shared" si="14"/>
        <v>0</v>
      </c>
      <c r="R61" s="86">
        <v>0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>
        <v>1</v>
      </c>
      <c r="K62" s="21">
        <v>1</v>
      </c>
      <c r="L62" s="21"/>
      <c r="M62" s="21"/>
      <c r="N62" s="21"/>
      <c r="O62" s="21">
        <f t="shared" si="13"/>
        <v>4</v>
      </c>
      <c r="P62" s="21">
        <v>1</v>
      </c>
      <c r="Q62" s="21">
        <f t="shared" si="14"/>
        <v>3</v>
      </c>
      <c r="R62" s="86">
        <v>0.75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/>
      <c r="N63" s="21"/>
      <c r="O63" s="21">
        <f t="shared" si="13"/>
        <v>0</v>
      </c>
      <c r="P63" s="21">
        <v>3</v>
      </c>
      <c r="Q63" s="21">
        <f t="shared" si="14"/>
        <v>-3</v>
      </c>
      <c r="R63" s="86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>
        <v>3</v>
      </c>
      <c r="I64" s="21">
        <v>2</v>
      </c>
      <c r="J64" s="21">
        <v>3</v>
      </c>
      <c r="K64" s="21">
        <v>0</v>
      </c>
      <c r="L64" s="21"/>
      <c r="M64" s="21"/>
      <c r="N64" s="21"/>
      <c r="O64" s="21">
        <f t="shared" si="13"/>
        <v>10</v>
      </c>
      <c r="P64" s="21">
        <v>13</v>
      </c>
      <c r="Q64" s="21">
        <f t="shared" si="14"/>
        <v>-3</v>
      </c>
      <c r="R64" s="86">
        <v>-0.23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>
        <v>5</v>
      </c>
      <c r="I65" s="21">
        <v>0</v>
      </c>
      <c r="J65" s="21">
        <v>2</v>
      </c>
      <c r="K65" s="21">
        <v>3</v>
      </c>
      <c r="L65" s="21"/>
      <c r="M65" s="21"/>
      <c r="N65" s="21"/>
      <c r="O65" s="21">
        <f t="shared" si="13"/>
        <v>17</v>
      </c>
      <c r="P65" s="21">
        <v>24</v>
      </c>
      <c r="Q65" s="21">
        <f t="shared" si="14"/>
        <v>-7</v>
      </c>
      <c r="R65" s="86">
        <v>-0.28999999999999998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>
        <v>2</v>
      </c>
      <c r="I66" s="21">
        <v>3</v>
      </c>
      <c r="J66" s="21">
        <v>1</v>
      </c>
      <c r="K66" s="21">
        <v>2</v>
      </c>
      <c r="L66" s="21"/>
      <c r="M66" s="21"/>
      <c r="N66" s="21"/>
      <c r="O66" s="21">
        <f t="shared" si="13"/>
        <v>17</v>
      </c>
      <c r="P66" s="21">
        <v>18</v>
      </c>
      <c r="Q66" s="21">
        <f t="shared" si="14"/>
        <v>-1</v>
      </c>
      <c r="R66" s="86">
        <v>-0.06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/>
      <c r="M67" s="21"/>
      <c r="N67" s="21"/>
      <c r="O67" s="21">
        <f t="shared" si="13"/>
        <v>1</v>
      </c>
      <c r="P67" s="21">
        <v>1</v>
      </c>
      <c r="Q67" s="21">
        <f t="shared" si="14"/>
        <v>0</v>
      </c>
      <c r="R67" s="86">
        <v>0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>
        <v>14</v>
      </c>
      <c r="I68" s="21">
        <v>11</v>
      </c>
      <c r="J68" s="21">
        <v>4</v>
      </c>
      <c r="K68" s="21">
        <v>4</v>
      </c>
      <c r="L68" s="21"/>
      <c r="M68" s="21"/>
      <c r="N68" s="21"/>
      <c r="O68" s="21">
        <f t="shared" si="13"/>
        <v>67</v>
      </c>
      <c r="P68" s="21">
        <v>65</v>
      </c>
      <c r="Q68" s="21">
        <f t="shared" si="14"/>
        <v>2</v>
      </c>
      <c r="R68" s="86">
        <v>0.03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>
        <v>10</v>
      </c>
      <c r="I69" s="21">
        <v>9</v>
      </c>
      <c r="J69" s="21">
        <v>7</v>
      </c>
      <c r="K69" s="21">
        <v>1</v>
      </c>
      <c r="L69" s="21"/>
      <c r="M69" s="21"/>
      <c r="N69" s="21"/>
      <c r="O69" s="21">
        <f t="shared" si="13"/>
        <v>52</v>
      </c>
      <c r="P69" s="21">
        <v>39</v>
      </c>
      <c r="Q69" s="21">
        <f t="shared" si="14"/>
        <v>13</v>
      </c>
      <c r="R69" s="86">
        <v>0.25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/>
      <c r="M70" s="23"/>
      <c r="N70" s="23"/>
      <c r="O70" s="23">
        <f t="shared" si="13"/>
        <v>0</v>
      </c>
      <c r="P70" s="23">
        <v>13</v>
      </c>
      <c r="Q70" s="23">
        <f t="shared" si="14"/>
        <v>-13</v>
      </c>
      <c r="R70" s="92">
        <v>-13</v>
      </c>
    </row>
    <row r="71" spans="1:19" s="3" customFormat="1" ht="16.2" customHeight="1">
      <c r="A71" s="37" t="s">
        <v>31</v>
      </c>
      <c r="B71" s="37"/>
      <c r="C71" s="30">
        <f t="shared" ref="C71:K71" si="15">SUM(C52:C70)</f>
        <v>28</v>
      </c>
      <c r="D71" s="30">
        <f t="shared" si="15"/>
        <v>13</v>
      </c>
      <c r="E71" s="30">
        <f t="shared" si="15"/>
        <v>34</v>
      </c>
      <c r="F71" s="30">
        <f t="shared" si="15"/>
        <v>25</v>
      </c>
      <c r="G71" s="30">
        <f t="shared" si="15"/>
        <v>21</v>
      </c>
      <c r="H71" s="30">
        <f t="shared" si="15"/>
        <v>51</v>
      </c>
      <c r="I71" s="30">
        <f t="shared" si="15"/>
        <v>29</v>
      </c>
      <c r="J71" s="30">
        <f t="shared" si="15"/>
        <v>22</v>
      </c>
      <c r="K71" s="30">
        <f t="shared" si="15"/>
        <v>19</v>
      </c>
      <c r="L71" s="30"/>
      <c r="M71" s="30"/>
      <c r="N71" s="30"/>
      <c r="O71" s="25">
        <f>SUM(O52:O70)</f>
        <v>242</v>
      </c>
      <c r="P71" s="25">
        <f>SUM(P52:P70)</f>
        <v>251</v>
      </c>
      <c r="Q71" s="25">
        <f t="shared" si="14"/>
        <v>-9</v>
      </c>
      <c r="R71" s="72">
        <v>-0.04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68"/>
      <c r="P72" s="68"/>
      <c r="Q72" s="30"/>
      <c r="R72" s="93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>
        <v>1441</v>
      </c>
      <c r="I73" s="21">
        <v>3780</v>
      </c>
      <c r="J73" s="21">
        <v>4057</v>
      </c>
      <c r="K73" s="28">
        <v>2089</v>
      </c>
      <c r="L73" s="21"/>
      <c r="M73" s="26"/>
      <c r="N73" s="26"/>
      <c r="O73" s="21">
        <f t="shared" ref="O73:O76" si="16">SUM(C73:N73)</f>
        <v>21934</v>
      </c>
      <c r="P73" s="21">
        <v>11769</v>
      </c>
      <c r="Q73" s="21">
        <f t="shared" si="14"/>
        <v>10165</v>
      </c>
      <c r="R73" s="86">
        <v>0.46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>
        <v>3391</v>
      </c>
      <c r="I74" s="31">
        <v>3686</v>
      </c>
      <c r="J74" s="32">
        <v>3891</v>
      </c>
      <c r="K74" s="41">
        <v>4377</v>
      </c>
      <c r="L74" s="31"/>
      <c r="M74" s="26"/>
      <c r="N74" s="32"/>
      <c r="O74" s="21">
        <f t="shared" si="16"/>
        <v>30601.41</v>
      </c>
      <c r="P74" s="21">
        <v>40183</v>
      </c>
      <c r="Q74" s="21">
        <f t="shared" si="14"/>
        <v>-9581.59</v>
      </c>
      <c r="R74" s="86">
        <v>-0.24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1873</v>
      </c>
      <c r="J75" s="34">
        <v>0</v>
      </c>
      <c r="K75" s="33">
        <v>0</v>
      </c>
      <c r="L75" s="33"/>
      <c r="M75" s="60"/>
      <c r="N75" s="34"/>
      <c r="O75" s="23">
        <f t="shared" si="16"/>
        <v>1873</v>
      </c>
      <c r="P75" s="23">
        <v>2194</v>
      </c>
      <c r="Q75" s="21">
        <f t="shared" si="14"/>
        <v>-321</v>
      </c>
      <c r="R75" s="92">
        <v>-0.15</v>
      </c>
    </row>
    <row r="76" spans="1:19" s="3" customFormat="1" ht="14.7" customHeight="1">
      <c r="A76" s="19" t="s">
        <v>33</v>
      </c>
      <c r="B76" s="19"/>
      <c r="C76" s="15">
        <f t="shared" ref="C76:H76" si="17">SUM(C73:C75)</f>
        <v>5415</v>
      </c>
      <c r="D76" s="15">
        <f t="shared" si="17"/>
        <v>9491</v>
      </c>
      <c r="E76" s="15">
        <f t="shared" si="17"/>
        <v>6301</v>
      </c>
      <c r="F76" s="15">
        <f t="shared" si="17"/>
        <v>1748.41</v>
      </c>
      <c r="G76" s="15">
        <f t="shared" si="17"/>
        <v>2868</v>
      </c>
      <c r="H76" s="15">
        <f t="shared" si="17"/>
        <v>4832</v>
      </c>
      <c r="I76" s="15">
        <f>SUM(I73:I75)</f>
        <v>9339</v>
      </c>
      <c r="J76" s="15">
        <f>SUM(J73:J75)</f>
        <v>7948</v>
      </c>
      <c r="K76" s="15">
        <f>SUM(K73:K75)</f>
        <v>6466</v>
      </c>
      <c r="L76" s="19"/>
      <c r="M76" s="19"/>
      <c r="N76" s="19"/>
      <c r="O76" s="25">
        <f t="shared" si="16"/>
        <v>54408.41</v>
      </c>
      <c r="P76" s="25">
        <f>SUM(P73:P75)</f>
        <v>54146</v>
      </c>
      <c r="Q76" s="21">
        <f t="shared" si="14"/>
        <v>262.41000000000349</v>
      </c>
      <c r="R76" s="72">
        <v>0.01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68"/>
      <c r="P77" s="68"/>
      <c r="Q77" s="24"/>
      <c r="R77" s="93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>
        <v>300</v>
      </c>
      <c r="I78" s="21">
        <v>175</v>
      </c>
      <c r="J78" s="21">
        <v>500</v>
      </c>
      <c r="K78" s="21">
        <v>425</v>
      </c>
      <c r="L78" s="21"/>
      <c r="M78" s="21"/>
      <c r="N78" s="21"/>
      <c r="O78" s="21">
        <f t="shared" ref="O78:O79" si="18">SUM(C78:N78)</f>
        <v>2900</v>
      </c>
      <c r="P78" s="21">
        <v>3050</v>
      </c>
      <c r="Q78" s="21">
        <f t="shared" ref="Q78:Q85" si="19">SUM(O78-P78)</f>
        <v>-150</v>
      </c>
      <c r="R78" s="86">
        <v>-0.05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>
        <v>574.75</v>
      </c>
      <c r="I79" s="21">
        <v>480</v>
      </c>
      <c r="J79" s="21">
        <v>395</v>
      </c>
      <c r="K79" s="21">
        <v>595</v>
      </c>
      <c r="L79" s="21"/>
      <c r="M79" s="21"/>
      <c r="N79" s="21"/>
      <c r="O79" s="21">
        <f t="shared" si="18"/>
        <v>3955.75</v>
      </c>
      <c r="P79" s="21">
        <v>4914</v>
      </c>
      <c r="Q79" s="21">
        <f t="shared" si="19"/>
        <v>-958.25</v>
      </c>
      <c r="R79" s="86">
        <v>-0.19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/>
      <c r="N80" s="21"/>
      <c r="O80" s="21">
        <f>SUM(C80:N80)</f>
        <v>0</v>
      </c>
      <c r="P80" s="21">
        <v>0</v>
      </c>
      <c r="Q80" s="21">
        <f t="shared" si="19"/>
        <v>0</v>
      </c>
      <c r="R80" s="86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/>
      <c r="N81" s="21"/>
      <c r="O81" s="21">
        <f t="shared" ref="O81:O84" si="20">SUM(C81:N81)</f>
        <v>0</v>
      </c>
      <c r="P81" s="21">
        <v>0</v>
      </c>
      <c r="Q81" s="21">
        <f t="shared" si="19"/>
        <v>0</v>
      </c>
      <c r="R81" s="86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/>
      <c r="M82" s="21"/>
      <c r="N82" s="21"/>
      <c r="O82" s="21">
        <f t="shared" si="20"/>
        <v>0</v>
      </c>
      <c r="P82" s="21">
        <v>0</v>
      </c>
      <c r="Q82" s="21">
        <f t="shared" si="19"/>
        <v>0</v>
      </c>
      <c r="R82" s="86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>
        <v>0</v>
      </c>
      <c r="I83" s="21">
        <v>360</v>
      </c>
      <c r="J83" s="21">
        <v>878</v>
      </c>
      <c r="K83" s="21">
        <v>517</v>
      </c>
      <c r="L83" s="21"/>
      <c r="M83" s="21"/>
      <c r="N83" s="21"/>
      <c r="O83" s="21">
        <f t="shared" si="20"/>
        <v>27242</v>
      </c>
      <c r="P83" s="21">
        <v>70495</v>
      </c>
      <c r="Q83" s="21">
        <f t="shared" si="19"/>
        <v>-43253</v>
      </c>
      <c r="R83" s="86">
        <v>-0.63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12100</v>
      </c>
      <c r="K84" s="35">
        <v>4700</v>
      </c>
      <c r="L84" s="23"/>
      <c r="M84" s="23"/>
      <c r="N84" s="23"/>
      <c r="O84" s="23">
        <f t="shared" si="20"/>
        <v>16900</v>
      </c>
      <c r="P84" s="23">
        <v>1603</v>
      </c>
      <c r="Q84" s="23">
        <f t="shared" si="19"/>
        <v>15297</v>
      </c>
      <c r="R84" s="92">
        <v>0.99</v>
      </c>
    </row>
    <row r="85" spans="1:18" s="3" customFormat="1" ht="16.2" customHeight="1">
      <c r="A85" s="19" t="s">
        <v>33</v>
      </c>
      <c r="B85" s="19"/>
      <c r="C85" s="24">
        <f t="shared" ref="C85:K85" si="21">SUM(C78:C84)</f>
        <v>16279</v>
      </c>
      <c r="D85" s="24">
        <f t="shared" si="21"/>
        <v>1830</v>
      </c>
      <c r="E85" s="24">
        <f t="shared" si="21"/>
        <v>1047</v>
      </c>
      <c r="F85" s="24">
        <f t="shared" si="21"/>
        <v>9352</v>
      </c>
      <c r="G85" s="24">
        <f t="shared" si="21"/>
        <v>490</v>
      </c>
      <c r="H85" s="24">
        <f t="shared" si="21"/>
        <v>874.75</v>
      </c>
      <c r="I85" s="24">
        <f t="shared" si="21"/>
        <v>1015</v>
      </c>
      <c r="J85" s="24">
        <f t="shared" si="21"/>
        <v>13873</v>
      </c>
      <c r="K85" s="24">
        <f t="shared" si="21"/>
        <v>6237</v>
      </c>
      <c r="L85" s="24"/>
      <c r="M85" s="24"/>
      <c r="N85" s="24"/>
      <c r="O85" s="25">
        <f>SUM(O78:O84)</f>
        <v>50997.75</v>
      </c>
      <c r="P85" s="25">
        <v>80062</v>
      </c>
      <c r="Q85" s="25">
        <f t="shared" si="19"/>
        <v>-29064.25</v>
      </c>
      <c r="R85" s="72">
        <v>-0.36</v>
      </c>
    </row>
    <row r="86" spans="1:18" s="3" customFormat="1" ht="16.2" customHeight="1">
      <c r="A86" s="19" t="s">
        <v>40</v>
      </c>
      <c r="B86" s="19"/>
      <c r="C86" s="25">
        <f t="shared" ref="C86:I86" si="22">+SUM(C76+C85)</f>
        <v>21694</v>
      </c>
      <c r="D86" s="25">
        <f t="shared" si="22"/>
        <v>11321</v>
      </c>
      <c r="E86" s="25">
        <f t="shared" si="22"/>
        <v>7348</v>
      </c>
      <c r="F86" s="25">
        <f t="shared" si="22"/>
        <v>11100.41</v>
      </c>
      <c r="G86" s="25">
        <f t="shared" si="22"/>
        <v>3358</v>
      </c>
      <c r="H86" s="25">
        <f t="shared" si="22"/>
        <v>5706.75</v>
      </c>
      <c r="I86" s="25">
        <f t="shared" si="22"/>
        <v>10354</v>
      </c>
      <c r="J86" s="25">
        <f>+SUM(J76+J85)</f>
        <v>21821</v>
      </c>
      <c r="K86" s="25">
        <f>+SUM(K76+K85)</f>
        <v>12703</v>
      </c>
      <c r="L86" s="25"/>
      <c r="M86" s="25"/>
      <c r="N86" s="25"/>
      <c r="O86" s="25">
        <f>+SUM(O76+O85)</f>
        <v>105406.16</v>
      </c>
      <c r="P86" s="25">
        <f>+SUM(P76+P85)</f>
        <v>134208</v>
      </c>
      <c r="Q86" s="25">
        <f>+SUM(Q76+Q85)</f>
        <v>-28801.839999999997</v>
      </c>
      <c r="R86" s="94">
        <v>-0.21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72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4"/>
      <c r="P88" s="64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>
        <v>1210</v>
      </c>
      <c r="F89" s="28">
        <v>866</v>
      </c>
      <c r="G89" s="28">
        <v>1337</v>
      </c>
      <c r="H89" s="28">
        <v>1608</v>
      </c>
      <c r="I89" s="28">
        <v>1303</v>
      </c>
      <c r="J89" s="28">
        <v>1465</v>
      </c>
      <c r="K89" s="28">
        <v>926</v>
      </c>
      <c r="L89" s="28"/>
      <c r="M89" s="28"/>
      <c r="N89" s="28"/>
      <c r="O89" s="21">
        <f t="shared" ref="O89:O95" si="23">SUM(C89:N89)</f>
        <v>11488</v>
      </c>
      <c r="P89" s="28">
        <v>7857</v>
      </c>
      <c r="Q89" s="21">
        <f>SUM(O89-P89)</f>
        <v>3631</v>
      </c>
      <c r="R89" s="83">
        <v>0.32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>
        <v>918</v>
      </c>
      <c r="F90" s="28">
        <v>1153</v>
      </c>
      <c r="G90" s="28">
        <v>853</v>
      </c>
      <c r="H90" s="28">
        <v>1395</v>
      </c>
      <c r="I90" s="28">
        <v>1646</v>
      </c>
      <c r="J90" s="28">
        <v>1327</v>
      </c>
      <c r="K90" s="28">
        <v>1564</v>
      </c>
      <c r="L90" s="28"/>
      <c r="M90" s="28"/>
      <c r="N90" s="28"/>
      <c r="O90" s="21">
        <f t="shared" si="23"/>
        <v>11423</v>
      </c>
      <c r="P90" s="28">
        <v>11882</v>
      </c>
      <c r="Q90" s="21">
        <f t="shared" ref="Q90:Q97" si="24">SUM(O90-P90)</f>
        <v>-459</v>
      </c>
      <c r="R90" s="83">
        <v>-0.04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>
        <v>535</v>
      </c>
      <c r="F91" s="28">
        <v>332</v>
      </c>
      <c r="G91" s="21">
        <v>845</v>
      </c>
      <c r="H91" s="21">
        <v>113</v>
      </c>
      <c r="I91" s="21">
        <v>0</v>
      </c>
      <c r="J91" s="28">
        <v>0</v>
      </c>
      <c r="K91" s="21">
        <v>475</v>
      </c>
      <c r="L91" s="21"/>
      <c r="M91" s="21"/>
      <c r="N91" s="21"/>
      <c r="O91" s="21">
        <f t="shared" si="23"/>
        <v>3233</v>
      </c>
      <c r="P91" s="21">
        <v>4696</v>
      </c>
      <c r="Q91" s="21">
        <f t="shared" si="24"/>
        <v>-1463</v>
      </c>
      <c r="R91" s="83">
        <v>-0.31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>
        <v>659</v>
      </c>
      <c r="F92" s="28">
        <v>507</v>
      </c>
      <c r="G92" s="21">
        <v>928</v>
      </c>
      <c r="H92" s="21">
        <v>878</v>
      </c>
      <c r="I92" s="21">
        <v>1130</v>
      </c>
      <c r="J92" s="28">
        <v>1181</v>
      </c>
      <c r="K92" s="21">
        <v>788</v>
      </c>
      <c r="L92" s="21"/>
      <c r="M92" s="21"/>
      <c r="N92" s="21"/>
      <c r="O92" s="21">
        <f t="shared" si="23"/>
        <v>7257</v>
      </c>
      <c r="P92" s="21">
        <v>6703</v>
      </c>
      <c r="Q92" s="21">
        <f t="shared" si="24"/>
        <v>554</v>
      </c>
      <c r="R92" s="83">
        <v>0.08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>
        <v>438</v>
      </c>
      <c r="F93" s="28">
        <v>449</v>
      </c>
      <c r="G93" s="21">
        <v>350</v>
      </c>
      <c r="H93" s="21">
        <v>1094</v>
      </c>
      <c r="I93" s="21">
        <v>967</v>
      </c>
      <c r="J93" s="28">
        <v>745</v>
      </c>
      <c r="K93" s="21">
        <v>379</v>
      </c>
      <c r="L93" s="21"/>
      <c r="M93" s="21"/>
      <c r="N93" s="21"/>
      <c r="O93" s="21">
        <f t="shared" si="23"/>
        <v>5134</v>
      </c>
      <c r="P93" s="21">
        <v>4721</v>
      </c>
      <c r="Q93" s="21">
        <f t="shared" si="24"/>
        <v>413</v>
      </c>
      <c r="R93" s="83">
        <v>0.08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>
        <v>189</v>
      </c>
      <c r="F94" s="28">
        <v>404</v>
      </c>
      <c r="G94" s="21">
        <v>305</v>
      </c>
      <c r="H94" s="21">
        <v>136</v>
      </c>
      <c r="I94" s="21">
        <v>398</v>
      </c>
      <c r="J94" s="28">
        <v>443</v>
      </c>
      <c r="K94" s="21">
        <v>508</v>
      </c>
      <c r="L94" s="21"/>
      <c r="M94" s="21"/>
      <c r="N94" s="21"/>
      <c r="O94" s="21">
        <f t="shared" si="23"/>
        <v>3185</v>
      </c>
      <c r="P94" s="42">
        <v>3228</v>
      </c>
      <c r="Q94" s="21">
        <f t="shared" si="24"/>
        <v>-43</v>
      </c>
      <c r="R94" s="83">
        <v>-0.01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>
        <v>971</v>
      </c>
      <c r="F95" s="28">
        <v>832</v>
      </c>
      <c r="G95" s="21">
        <v>624</v>
      </c>
      <c r="H95" s="21">
        <v>1570</v>
      </c>
      <c r="I95" s="21">
        <v>209</v>
      </c>
      <c r="J95" s="28">
        <v>133</v>
      </c>
      <c r="K95" s="21">
        <v>225</v>
      </c>
      <c r="L95" s="21"/>
      <c r="M95" s="21"/>
      <c r="N95" s="21"/>
      <c r="O95" s="21">
        <f t="shared" si="23"/>
        <v>5933</v>
      </c>
      <c r="P95" s="42">
        <v>5220</v>
      </c>
      <c r="Q95" s="21">
        <f t="shared" si="24"/>
        <v>713</v>
      </c>
      <c r="R95" s="83">
        <v>0.12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>
        <v>317</v>
      </c>
      <c r="F96" s="29">
        <v>238</v>
      </c>
      <c r="G96" s="29">
        <v>248</v>
      </c>
      <c r="H96" s="48">
        <v>763</v>
      </c>
      <c r="I96" s="48">
        <v>460</v>
      </c>
      <c r="J96" s="48">
        <v>626</v>
      </c>
      <c r="K96" s="29">
        <v>942</v>
      </c>
      <c r="L96" s="48"/>
      <c r="M96" s="48"/>
      <c r="N96" s="48"/>
      <c r="O96" s="23">
        <f>SUM(C96:N96)</f>
        <v>4056</v>
      </c>
      <c r="P96" s="61">
        <v>4483</v>
      </c>
      <c r="Q96" s="23">
        <v>0</v>
      </c>
      <c r="R96" s="84">
        <v>0.1</v>
      </c>
    </row>
    <row r="97" spans="1:19" s="3" customFormat="1" ht="19.5" customHeight="1">
      <c r="A97" s="19" t="s">
        <v>65</v>
      </c>
      <c r="B97" s="19"/>
      <c r="C97" s="25">
        <f t="shared" ref="C97:K97" si="25">SUM(C89:C96)</f>
        <v>5589</v>
      </c>
      <c r="D97" s="25">
        <f t="shared" si="25"/>
        <v>5215</v>
      </c>
      <c r="E97" s="25">
        <f t="shared" si="25"/>
        <v>5237</v>
      </c>
      <c r="F97" s="25">
        <f t="shared" si="25"/>
        <v>4781</v>
      </c>
      <c r="G97" s="25">
        <f t="shared" si="25"/>
        <v>5490</v>
      </c>
      <c r="H97" s="25">
        <f t="shared" si="25"/>
        <v>7557</v>
      </c>
      <c r="I97" s="25">
        <f t="shared" si="25"/>
        <v>6113</v>
      </c>
      <c r="J97" s="25">
        <f t="shared" si="25"/>
        <v>5920</v>
      </c>
      <c r="K97" s="25">
        <f t="shared" si="25"/>
        <v>5807</v>
      </c>
      <c r="L97" s="25"/>
      <c r="M97" s="25"/>
      <c r="N97" s="25"/>
      <c r="O97" s="25">
        <f>SUM(O89:O96)</f>
        <v>51709</v>
      </c>
      <c r="P97" s="25">
        <f>SUM(P89:P96)</f>
        <v>48790</v>
      </c>
      <c r="Q97" s="25">
        <f t="shared" si="24"/>
        <v>2919</v>
      </c>
      <c r="R97" s="94">
        <v>0.06</v>
      </c>
      <c r="S97" s="40"/>
    </row>
    <row r="98" spans="1:19" s="3" customFormat="1" ht="19.5" customHeight="1">
      <c r="A98" s="81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95"/>
      <c r="S98" s="40"/>
    </row>
    <row r="99" spans="1:19" ht="17.850000000000001" customHeight="1">
      <c r="A99" s="98"/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79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79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79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79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79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79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2020-10-13T17:00:09Z</cp:lastPrinted>
  <dcterms:created xsi:type="dcterms:W3CDTF">2000-02-08T18:12:04Z</dcterms:created>
  <dcterms:modified xsi:type="dcterms:W3CDTF">2020-10-13T17:00:11Z</dcterms:modified>
</cp:coreProperties>
</file>