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K76" i="7"/>
  <c r="J76"/>
  <c r="I76"/>
  <c r="H76"/>
  <c r="G76"/>
  <c r="F76"/>
  <c r="E76"/>
  <c r="D76"/>
  <c r="C76"/>
  <c r="K86"/>
  <c r="K71" l="1"/>
  <c r="K39"/>
  <c r="K23"/>
  <c r="K85"/>
  <c r="P86"/>
  <c r="J86"/>
  <c r="O76"/>
  <c r="O86" s="1"/>
  <c r="O75"/>
  <c r="Q75" s="1"/>
  <c r="O74"/>
  <c r="Q74" s="1"/>
  <c r="O73"/>
  <c r="Q73" s="1"/>
  <c r="J71" l="1"/>
  <c r="J39"/>
  <c r="J23"/>
  <c r="I86"/>
  <c r="P12"/>
  <c r="J41" l="1"/>
  <c r="J85"/>
  <c r="I71"/>
  <c r="I41"/>
  <c r="I39"/>
  <c r="I23"/>
  <c r="I85"/>
  <c r="H86"/>
  <c r="H71"/>
  <c r="H39"/>
  <c r="H23"/>
  <c r="H41" s="1"/>
  <c r="H12"/>
  <c r="H85"/>
  <c r="H97"/>
  <c r="G86"/>
  <c r="G71"/>
  <c r="G39"/>
  <c r="G23"/>
  <c r="G41" s="1"/>
  <c r="G12"/>
  <c r="G85"/>
  <c r="G97"/>
  <c r="O69"/>
  <c r="F86"/>
  <c r="F71"/>
  <c r="F39"/>
  <c r="F41" s="1"/>
  <c r="F23"/>
  <c r="F85"/>
  <c r="F12" l="1"/>
  <c r="F97"/>
  <c r="E86"/>
  <c r="E97"/>
  <c r="E85"/>
  <c r="E39"/>
  <c r="E23"/>
  <c r="E41" s="1"/>
  <c r="E12"/>
  <c r="E71"/>
  <c r="D71"/>
  <c r="D39"/>
  <c r="D41" s="1"/>
  <c r="D23"/>
  <c r="D97"/>
  <c r="D12"/>
  <c r="D85"/>
  <c r="P71"/>
  <c r="D86" l="1"/>
  <c r="O70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76"/>
  <c r="Q76" s="1"/>
  <c r="Q86" s="1"/>
  <c r="P39"/>
  <c r="P23"/>
  <c r="P41" l="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  <c r="Q41" s="1"/>
</calcChain>
</file>

<file path=xl/sharedStrings.xml><?xml version="1.0" encoding="utf-8"?>
<sst xmlns="http://schemas.openxmlformats.org/spreadsheetml/2006/main" count="125" uniqueCount="88">
  <si>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</si>
  <si>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</si>
  <si>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</si>
  <si>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</si>
  <si>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</si>
  <si>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</si>
  <si>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</si>
  <si>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</si>
  <si>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</si>
  <si>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</si>
  <si>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</si>
  <si>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</si>
  <si>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</si>
  <si>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</si>
  <si>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</si>
  <si>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</si>
  <si>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</si>
  <si>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</si>
  <si>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</si>
  <si>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</si>
  <si>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</si>
  <si>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</si>
  <si>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</si>
  <si>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</si>
  <si>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</si>
  <si>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</si>
  <si>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</si>
  <si>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</si>
  <si>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</si>
  <si>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</si>
  <si>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</si>
  <si>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</si>
  <si>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</si>
  <si>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</si>
  <si>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</si>
  <si>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</si>
  <si>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</si>
  <si>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</si>
  <si>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</si>
  <si>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</si>
  <si>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</si>
  <si>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</si>
  <si>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</si>
  <si>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</si>
  <si>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</si>
  <si>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</si>
  <si>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</si>
  <si>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</si>
  <si>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</si>
  <si>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</si>
  <si>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</si>
  <si>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</si>
  <si>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</si>
  <si>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</si>
  <si>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</si>
  <si>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</si>
  <si>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</si>
  <si>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</si>
  <si>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</si>
  <si>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</si>
  <si>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</si>
  <si>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</si>
  <si>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</si>
  <si>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</si>
  <si>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</si>
  <si>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</si>
  <si>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</si>
  <si>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</si>
  <si>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</si>
  <si>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</si>
  <si>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</si>
  <si>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</si>
  <si>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</si>
  <si>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</si>
  <si>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</si>
  <si>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</si>
  <si>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</si>
  <si>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</si>
  <si>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</si>
  <si>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</si>
  <si>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</si>
  <si>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</si>
  <si>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</si>
  <si>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</si>
  <si>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</si>
  <si>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</si>
  <si>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MORRISVILLE POLICE DEPARTMENT MONTHLY REPORT 2021</t>
  </si>
  <si>
    <t>September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</si>
</sst>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17" fontId="12" fillId="0" borderId="0" xfId="0" applyNumberFormat="1" applyFont="1"/>
    <xf numFmtId="0" fontId="21" fillId="0" borderId="0" xfId="0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19143808"/>
        <c:axId val="119411840"/>
      </c:barChart>
      <c:catAx>
        <c:axId val="1191438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11840"/>
        <c:crosses val="autoZero"/>
        <c:lblAlgn val="ctr"/>
        <c:lblOffset val="100"/>
        <c:tickLblSkip val="1"/>
        <c:tickMarkSkip val="1"/>
      </c:catAx>
      <c:valAx>
        <c:axId val="119411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43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45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69" activePane="bottomRight" state="frozen"/>
      <selection pane="topRight" activeCell="C1" sqref="C1"/>
      <selection pane="bottomLeft" activeCell="A10" sqref="A10"/>
      <selection pane="bottomRight" activeCell="O85" sqref="O8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0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6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89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89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87</v>
      </c>
      <c r="I5" s="55"/>
      <c r="J5" s="87"/>
      <c r="K5" s="6"/>
      <c r="L5" s="6"/>
      <c r="M5" s="6"/>
      <c r="N5" s="6"/>
      <c r="O5" s="19"/>
      <c r="P5" s="19"/>
      <c r="Q5" s="89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0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0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79"/>
      <c r="O8" s="64" t="s">
        <v>44</v>
      </c>
      <c r="P8" s="64" t="s">
        <v>44</v>
      </c>
      <c r="Q8" s="64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0" t="s">
        <v>56</v>
      </c>
      <c r="O9" s="91" t="s">
        <v>82</v>
      </c>
      <c r="P9" s="65">
        <v>2020</v>
      </c>
      <c r="Q9" s="91" t="s">
        <v>83</v>
      </c>
      <c r="R9" s="92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>
        <v>428</v>
      </c>
      <c r="J10" s="21">
        <v>442</v>
      </c>
      <c r="K10" s="21">
        <v>412</v>
      </c>
      <c r="L10" s="21"/>
      <c r="M10" s="21"/>
      <c r="N10" s="71"/>
      <c r="O10" s="21">
        <f>SUM(C10:N10)</f>
        <v>3416</v>
      </c>
      <c r="P10" s="21">
        <v>3452</v>
      </c>
      <c r="Q10" s="21">
        <f>SUM(O10-P10)</f>
        <v>-36</v>
      </c>
      <c r="R10" s="93">
        <v>-0.01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>
        <v>603</v>
      </c>
      <c r="J11" s="23">
        <v>526</v>
      </c>
      <c r="K11" s="23">
        <v>456</v>
      </c>
      <c r="L11" s="23"/>
      <c r="M11" s="23"/>
      <c r="N11" s="72"/>
      <c r="O11" s="23">
        <f>SUM(C11:N11)</f>
        <v>4732</v>
      </c>
      <c r="P11" s="23">
        <v>4119</v>
      </c>
      <c r="Q11" s="23">
        <f>SUM(O11-P11)</f>
        <v>613</v>
      </c>
      <c r="R11" s="94">
        <v>0.13</v>
      </c>
    </row>
    <row r="12" spans="1:18" s="3" customFormat="1" ht="18">
      <c r="A12" s="19" t="s">
        <v>7</v>
      </c>
      <c r="B12" s="19"/>
      <c r="C12" s="24">
        <f t="shared" ref="C12:H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>
        <v>1031</v>
      </c>
      <c r="J12" s="24">
        <v>1031</v>
      </c>
      <c r="K12" s="24">
        <v>1031</v>
      </c>
      <c r="L12" s="24"/>
      <c r="M12" s="24"/>
      <c r="N12" s="73"/>
      <c r="O12" s="25">
        <f>+SUM(O10+O11)</f>
        <v>8148</v>
      </c>
      <c r="P12" s="25">
        <f>SUM(P10:P11)</f>
        <v>7571</v>
      </c>
      <c r="Q12" s="25">
        <f>+SUM(Q10+Q11)</f>
        <v>577</v>
      </c>
      <c r="R12" s="95">
        <v>7.0000000000000007E-2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3"/>
      <c r="O13" s="26"/>
      <c r="P13" s="66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3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/>
      <c r="M15" s="21"/>
      <c r="N15" s="71"/>
      <c r="O15" s="21">
        <f>SUM(C15:N15)</f>
        <v>0</v>
      </c>
      <c r="P15" s="21">
        <v>0</v>
      </c>
      <c r="Q15" s="21">
        <f t="shared" ref="Q15:Q22" si="1">SUM(O15-P15)</f>
        <v>0</v>
      </c>
      <c r="R15" s="96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>
        <v>0</v>
      </c>
      <c r="J16" s="21">
        <v>1</v>
      </c>
      <c r="K16" s="21">
        <v>0</v>
      </c>
      <c r="L16" s="21"/>
      <c r="M16" s="21"/>
      <c r="N16" s="71"/>
      <c r="O16" s="21">
        <f t="shared" ref="O16:O22" si="2">SUM(C16:N16)</f>
        <v>3</v>
      </c>
      <c r="P16" s="21">
        <v>0</v>
      </c>
      <c r="Q16" s="21">
        <f t="shared" si="1"/>
        <v>3</v>
      </c>
      <c r="R16" s="93">
        <v>3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>
        <v>0</v>
      </c>
      <c r="J17" s="21">
        <v>1</v>
      </c>
      <c r="K17" s="21">
        <v>0</v>
      </c>
      <c r="L17" s="21"/>
      <c r="M17" s="21"/>
      <c r="N17" s="71"/>
      <c r="O17" s="21">
        <f t="shared" si="2"/>
        <v>4</v>
      </c>
      <c r="P17" s="21">
        <v>3</v>
      </c>
      <c r="Q17" s="21">
        <f t="shared" si="1"/>
        <v>1</v>
      </c>
      <c r="R17" s="93">
        <v>0.25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>
        <v>1</v>
      </c>
      <c r="J18" s="21">
        <v>1</v>
      </c>
      <c r="K18" s="21">
        <v>0</v>
      </c>
      <c r="L18" s="21"/>
      <c r="M18" s="21"/>
      <c r="N18" s="71"/>
      <c r="O18" s="21">
        <f t="shared" si="2"/>
        <v>6</v>
      </c>
      <c r="P18" s="21">
        <v>1</v>
      </c>
      <c r="Q18" s="21">
        <f t="shared" si="1"/>
        <v>5</v>
      </c>
      <c r="R18" s="93">
        <v>0.83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>
        <v>0</v>
      </c>
      <c r="J19" s="21">
        <v>1</v>
      </c>
      <c r="K19" s="21">
        <v>1</v>
      </c>
      <c r="L19" s="21"/>
      <c r="M19" s="21"/>
      <c r="N19" s="71"/>
      <c r="O19" s="21">
        <f t="shared" si="2"/>
        <v>8</v>
      </c>
      <c r="P19" s="21">
        <v>16</v>
      </c>
      <c r="Q19" s="21">
        <f t="shared" si="1"/>
        <v>-8</v>
      </c>
      <c r="R19" s="93">
        <v>-0.5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>
        <v>7</v>
      </c>
      <c r="J20" s="21">
        <v>9</v>
      </c>
      <c r="K20" s="21">
        <v>5</v>
      </c>
      <c r="L20" s="21"/>
      <c r="M20" s="21"/>
      <c r="N20" s="71"/>
      <c r="O20" s="21">
        <f t="shared" si="2"/>
        <v>57</v>
      </c>
      <c r="P20" s="21">
        <v>101</v>
      </c>
      <c r="Q20" s="21">
        <f t="shared" si="1"/>
        <v>-44</v>
      </c>
      <c r="R20" s="93">
        <v>-0.44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>
        <v>2</v>
      </c>
      <c r="J21" s="21">
        <v>2</v>
      </c>
      <c r="K21" s="21">
        <v>2</v>
      </c>
      <c r="L21" s="21"/>
      <c r="M21" s="21"/>
      <c r="N21" s="71"/>
      <c r="O21" s="21">
        <f t="shared" si="2"/>
        <v>9</v>
      </c>
      <c r="P21" s="21">
        <v>5</v>
      </c>
      <c r="Q21" s="21">
        <f t="shared" si="1"/>
        <v>4</v>
      </c>
      <c r="R21" s="93">
        <v>0.44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>
        <v>3</v>
      </c>
      <c r="J22" s="23">
        <v>2</v>
      </c>
      <c r="K22" s="23">
        <v>2</v>
      </c>
      <c r="L22" s="23"/>
      <c r="M22" s="23"/>
      <c r="N22" s="74"/>
      <c r="O22" s="21">
        <f t="shared" si="2"/>
        <v>14</v>
      </c>
      <c r="P22" s="23">
        <v>16</v>
      </c>
      <c r="Q22" s="23">
        <f t="shared" si="1"/>
        <v>-2</v>
      </c>
      <c r="R22" s="94">
        <v>-0.12</v>
      </c>
    </row>
    <row r="23" spans="1:18" s="3" customFormat="1" ht="18">
      <c r="A23" s="19" t="s">
        <v>7</v>
      </c>
      <c r="B23" s="19"/>
      <c r="C23" s="24">
        <f t="shared" ref="C23:K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>
        <f t="shared" si="3"/>
        <v>13</v>
      </c>
      <c r="J23" s="24">
        <f t="shared" si="3"/>
        <v>17</v>
      </c>
      <c r="K23" s="24">
        <f t="shared" si="3"/>
        <v>10</v>
      </c>
      <c r="L23" s="24"/>
      <c r="M23" s="24"/>
      <c r="N23" s="24"/>
      <c r="O23" s="25">
        <f t="shared" ref="O23:Q23" si="4">SUM(O15:O22)</f>
        <v>101</v>
      </c>
      <c r="P23" s="25">
        <f t="shared" si="4"/>
        <v>142</v>
      </c>
      <c r="Q23" s="25">
        <f t="shared" si="4"/>
        <v>-41</v>
      </c>
      <c r="R23" s="95">
        <v>-0.28999999999999998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8"/>
      <c r="O24" s="11"/>
      <c r="P24" s="10"/>
      <c r="Q24" s="11"/>
      <c r="R24" s="6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8"/>
      <c r="O25" s="11"/>
      <c r="P25" s="10"/>
      <c r="Q25" s="11"/>
      <c r="R25" s="62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>
        <v>2</v>
      </c>
      <c r="J26" s="21">
        <v>6</v>
      </c>
      <c r="K26" s="21">
        <v>0</v>
      </c>
      <c r="L26" s="21"/>
      <c r="M26" s="21"/>
      <c r="N26" s="71"/>
      <c r="O26" s="21">
        <f>SUM(C26:N26)</f>
        <v>33</v>
      </c>
      <c r="P26" s="21">
        <v>32</v>
      </c>
      <c r="Q26" s="21">
        <f t="shared" ref="Q26:Q27" si="5">SUM(O26-P26)</f>
        <v>1</v>
      </c>
      <c r="R26" s="93">
        <v>0.03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/>
      <c r="M27" s="21"/>
      <c r="N27" s="71"/>
      <c r="O27" s="21">
        <f t="shared" ref="O27:O38" si="6">SUM(C27:N27)</f>
        <v>0</v>
      </c>
      <c r="P27" s="21">
        <v>0</v>
      </c>
      <c r="Q27" s="21">
        <f t="shared" si="5"/>
        <v>0</v>
      </c>
      <c r="R27" s="96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>
        <v>13</v>
      </c>
      <c r="J28" s="21">
        <v>4</v>
      </c>
      <c r="K28" s="21">
        <v>2</v>
      </c>
      <c r="L28" s="21"/>
      <c r="M28" s="21"/>
      <c r="N28" s="71"/>
      <c r="O28" s="21">
        <f t="shared" si="6"/>
        <v>46</v>
      </c>
      <c r="P28" s="21">
        <v>31</v>
      </c>
      <c r="Q28" s="21">
        <f t="shared" ref="Q28:Q38" si="7">SUM(O28-P28)</f>
        <v>15</v>
      </c>
      <c r="R28" s="93">
        <v>0.33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>
        <v>1</v>
      </c>
      <c r="J29" s="21">
        <v>0</v>
      </c>
      <c r="K29" s="21">
        <v>2</v>
      </c>
      <c r="L29" s="21"/>
      <c r="M29" s="21"/>
      <c r="N29" s="71"/>
      <c r="O29" s="21">
        <f t="shared" si="6"/>
        <v>8</v>
      </c>
      <c r="P29" s="21">
        <v>5</v>
      </c>
      <c r="Q29" s="21">
        <f t="shared" si="7"/>
        <v>3</v>
      </c>
      <c r="R29" s="93">
        <v>0.37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>
        <v>2</v>
      </c>
      <c r="J30" s="21">
        <v>8</v>
      </c>
      <c r="K30" s="21">
        <v>6</v>
      </c>
      <c r="L30" s="21"/>
      <c r="M30" s="21"/>
      <c r="N30" s="71"/>
      <c r="O30" s="21">
        <f t="shared" si="6"/>
        <v>36</v>
      </c>
      <c r="P30" s="21">
        <v>40</v>
      </c>
      <c r="Q30" s="21">
        <f t="shared" si="7"/>
        <v>-4</v>
      </c>
      <c r="R30" s="93">
        <v>-0.1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/>
      <c r="M31" s="21"/>
      <c r="N31" s="71"/>
      <c r="O31" s="21">
        <f t="shared" si="6"/>
        <v>0</v>
      </c>
      <c r="P31" s="21">
        <v>1</v>
      </c>
      <c r="Q31" s="21">
        <f t="shared" si="7"/>
        <v>-1</v>
      </c>
      <c r="R31" s="93">
        <v>-1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1</v>
      </c>
      <c r="L32" s="21"/>
      <c r="M32" s="21"/>
      <c r="N32" s="71"/>
      <c r="O32" s="21">
        <f t="shared" si="6"/>
        <v>1</v>
      </c>
      <c r="P32" s="21">
        <v>1</v>
      </c>
      <c r="Q32" s="21">
        <f t="shared" si="7"/>
        <v>0</v>
      </c>
      <c r="R32" s="93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>
        <v>0</v>
      </c>
      <c r="J33" s="21">
        <v>1</v>
      </c>
      <c r="K33" s="21">
        <v>1</v>
      </c>
      <c r="L33" s="21"/>
      <c r="M33" s="21"/>
      <c r="N33" s="71"/>
      <c r="O33" s="21">
        <f t="shared" si="6"/>
        <v>22</v>
      </c>
      <c r="P33" s="21">
        <v>10</v>
      </c>
      <c r="Q33" s="21">
        <f t="shared" si="7"/>
        <v>12</v>
      </c>
      <c r="R33" s="93">
        <v>0.55000000000000004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>
        <v>4</v>
      </c>
      <c r="J34" s="21">
        <v>3</v>
      </c>
      <c r="K34" s="21">
        <v>5</v>
      </c>
      <c r="L34" s="21"/>
      <c r="M34" s="21"/>
      <c r="N34" s="71"/>
      <c r="O34" s="21">
        <f t="shared" si="6"/>
        <v>30</v>
      </c>
      <c r="P34" s="21">
        <v>18</v>
      </c>
      <c r="Q34" s="21">
        <f t="shared" si="7"/>
        <v>12</v>
      </c>
      <c r="R34" s="93">
        <v>0.4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>
        <v>2</v>
      </c>
      <c r="J35" s="21">
        <v>2</v>
      </c>
      <c r="K35" s="21">
        <v>0</v>
      </c>
      <c r="L35" s="21"/>
      <c r="M35" s="21"/>
      <c r="N35" s="71"/>
      <c r="O35" s="21">
        <f t="shared" si="6"/>
        <v>13</v>
      </c>
      <c r="P35" s="21">
        <v>13</v>
      </c>
      <c r="Q35" s="21">
        <f t="shared" si="7"/>
        <v>0</v>
      </c>
      <c r="R35" s="93">
        <v>0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>
        <v>8</v>
      </c>
      <c r="J36" s="21">
        <v>10</v>
      </c>
      <c r="K36" s="21">
        <v>5</v>
      </c>
      <c r="L36" s="21"/>
      <c r="M36" s="21"/>
      <c r="N36" s="71"/>
      <c r="O36" s="21">
        <f t="shared" si="6"/>
        <v>62</v>
      </c>
      <c r="P36" s="21">
        <v>73</v>
      </c>
      <c r="Q36" s="21">
        <f t="shared" si="7"/>
        <v>-11</v>
      </c>
      <c r="R36" s="93">
        <v>-0.15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>
        <v>6</v>
      </c>
      <c r="J37" s="21">
        <v>4</v>
      </c>
      <c r="K37" s="21">
        <v>4</v>
      </c>
      <c r="L37" s="21"/>
      <c r="M37" s="21"/>
      <c r="N37" s="71"/>
      <c r="O37" s="21">
        <f t="shared" si="6"/>
        <v>38</v>
      </c>
      <c r="P37" s="21">
        <v>57</v>
      </c>
      <c r="Q37" s="21">
        <f t="shared" si="7"/>
        <v>-19</v>
      </c>
      <c r="R37" s="93">
        <v>-0.33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>
        <v>0</v>
      </c>
      <c r="J38" s="23">
        <v>0</v>
      </c>
      <c r="K38" s="23">
        <v>0</v>
      </c>
      <c r="L38" s="23"/>
      <c r="M38" s="23"/>
      <c r="N38" s="74"/>
      <c r="O38" s="21">
        <f t="shared" si="6"/>
        <v>1</v>
      </c>
      <c r="P38" s="23">
        <v>1</v>
      </c>
      <c r="Q38" s="23">
        <f t="shared" si="7"/>
        <v>0</v>
      </c>
      <c r="R38" s="94">
        <v>0</v>
      </c>
    </row>
    <row r="39" spans="1:19" s="3" customFormat="1" ht="18">
      <c r="A39" s="19" t="s">
        <v>7</v>
      </c>
      <c r="B39" s="19"/>
      <c r="C39" s="24">
        <f t="shared" ref="C39:K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>
        <f t="shared" si="8"/>
        <v>38</v>
      </c>
      <c r="J39" s="24">
        <f t="shared" si="8"/>
        <v>38</v>
      </c>
      <c r="K39" s="24">
        <f t="shared" si="8"/>
        <v>26</v>
      </c>
      <c r="L39" s="24"/>
      <c r="M39" s="24"/>
      <c r="N39" s="24"/>
      <c r="O39" s="24">
        <f t="shared" ref="O39:Q39" si="9">SUM(O26:O38)</f>
        <v>290</v>
      </c>
      <c r="P39" s="24">
        <f t="shared" si="9"/>
        <v>282</v>
      </c>
      <c r="Q39" s="24">
        <f t="shared" si="9"/>
        <v>8</v>
      </c>
      <c r="R39" s="95">
        <v>0.03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8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J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>
        <f t="shared" si="10"/>
        <v>51</v>
      </c>
      <c r="J41" s="24">
        <f t="shared" si="10"/>
        <v>55</v>
      </c>
      <c r="K41" s="24"/>
      <c r="L41" s="24"/>
      <c r="M41" s="24"/>
      <c r="N41" s="24"/>
      <c r="O41" s="25">
        <f>+SUM(O23+O39)</f>
        <v>391</v>
      </c>
      <c r="P41" s="25">
        <f>+SUM(P23+P39)</f>
        <v>424</v>
      </c>
      <c r="Q41" s="25">
        <f>+SUM(Q23+Q39)</f>
        <v>-33</v>
      </c>
      <c r="R41" s="97">
        <v>-0.08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8"/>
      <c r="O42" s="11"/>
      <c r="P42" s="67"/>
      <c r="Q42" s="11"/>
      <c r="R42" s="98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>
        <v>22</v>
      </c>
      <c r="J43" s="21">
        <v>17</v>
      </c>
      <c r="K43" s="21">
        <v>6</v>
      </c>
      <c r="L43" s="21"/>
      <c r="M43" s="21"/>
      <c r="N43" s="71"/>
      <c r="O43" s="21">
        <f>SUM(C43:N43)</f>
        <v>177</v>
      </c>
      <c r="P43" s="21">
        <v>179</v>
      </c>
      <c r="Q43" s="21">
        <f t="shared" ref="Q43:Q46" si="11">SUM(O43-P43)</f>
        <v>-2</v>
      </c>
      <c r="R43" s="99">
        <v>-0.01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>
        <v>188</v>
      </c>
      <c r="J44" s="21">
        <v>136</v>
      </c>
      <c r="K44" s="21">
        <v>118</v>
      </c>
      <c r="L44" s="21"/>
      <c r="M44" s="21"/>
      <c r="N44" s="71"/>
      <c r="O44" s="21">
        <f t="shared" ref="O44:O46" si="12">SUM(C44:N44)</f>
        <v>1458</v>
      </c>
      <c r="P44" s="21">
        <v>1122</v>
      </c>
      <c r="Q44" s="21">
        <f t="shared" si="11"/>
        <v>336</v>
      </c>
      <c r="R44" s="99">
        <v>0.23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>
        <v>18</v>
      </c>
      <c r="J45" s="21">
        <v>14</v>
      </c>
      <c r="K45" s="21">
        <v>6</v>
      </c>
      <c r="L45" s="21"/>
      <c r="M45" s="21"/>
      <c r="N45" s="71"/>
      <c r="O45" s="21">
        <f t="shared" si="12"/>
        <v>93</v>
      </c>
      <c r="P45" s="21">
        <v>138</v>
      </c>
      <c r="Q45" s="21">
        <f t="shared" si="11"/>
        <v>-45</v>
      </c>
      <c r="R45" s="99">
        <v>-0.33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>
        <v>16</v>
      </c>
      <c r="J46" s="21">
        <v>13</v>
      </c>
      <c r="K46" s="21">
        <v>23</v>
      </c>
      <c r="L46" s="21"/>
      <c r="M46" s="21"/>
      <c r="N46" s="71"/>
      <c r="O46" s="21">
        <f t="shared" si="12"/>
        <v>159</v>
      </c>
      <c r="P46" s="21">
        <v>127</v>
      </c>
      <c r="Q46" s="21">
        <f t="shared" si="11"/>
        <v>32</v>
      </c>
      <c r="R46" s="99">
        <v>0.2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8"/>
      <c r="Q47" s="9"/>
      <c r="R47" s="100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8"/>
      <c r="Q48" s="9"/>
      <c r="R48" s="62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1"/>
      <c r="O50" s="101" t="s">
        <v>44</v>
      </c>
      <c r="P50" s="14" t="s">
        <v>44</v>
      </c>
      <c r="Q50" s="14" t="s">
        <v>74</v>
      </c>
      <c r="R50" s="102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2" t="s">
        <v>56</v>
      </c>
      <c r="O51" s="103" t="s">
        <v>82</v>
      </c>
      <c r="P51" s="65">
        <v>2020</v>
      </c>
      <c r="Q51" s="91" t="s">
        <v>83</v>
      </c>
      <c r="R51" s="104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/>
      <c r="M52" s="21"/>
      <c r="N52" s="71"/>
      <c r="O52" s="21">
        <f>SUM(C52:N52)</f>
        <v>0</v>
      </c>
      <c r="P52" s="21">
        <v>0</v>
      </c>
      <c r="Q52" s="21">
        <f t="shared" ref="Q52:Q70" si="13">SUM(O52-P52)</f>
        <v>0</v>
      </c>
      <c r="R52" s="96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/>
      <c r="M53" s="21"/>
      <c r="N53" s="71"/>
      <c r="O53" s="21">
        <f t="shared" ref="O53:O70" si="14">SUM(C53:N53)</f>
        <v>1</v>
      </c>
      <c r="P53" s="21">
        <v>0</v>
      </c>
      <c r="Q53" s="21">
        <f t="shared" si="13"/>
        <v>1</v>
      </c>
      <c r="R53" s="96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/>
      <c r="N54" s="71"/>
      <c r="O54" s="21">
        <f t="shared" si="14"/>
        <v>0</v>
      </c>
      <c r="P54" s="21">
        <v>0</v>
      </c>
      <c r="Q54" s="21">
        <f t="shared" si="13"/>
        <v>0</v>
      </c>
      <c r="R54" s="96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2</v>
      </c>
      <c r="L55" s="21"/>
      <c r="M55" s="21"/>
      <c r="N55" s="71"/>
      <c r="O55" s="21">
        <f t="shared" si="14"/>
        <v>2</v>
      </c>
      <c r="P55" s="21">
        <v>4</v>
      </c>
      <c r="Q55" s="21">
        <f t="shared" si="13"/>
        <v>-2</v>
      </c>
      <c r="R55" s="96">
        <v>-0.5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/>
      <c r="N56" s="71"/>
      <c r="O56" s="21">
        <f t="shared" si="14"/>
        <v>0</v>
      </c>
      <c r="P56" s="21">
        <v>1</v>
      </c>
      <c r="Q56" s="21">
        <f t="shared" si="13"/>
        <v>-1</v>
      </c>
      <c r="R56" s="96">
        <v>-1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/>
      <c r="M57" s="21"/>
      <c r="N57" s="71"/>
      <c r="O57" s="21">
        <f t="shared" si="14"/>
        <v>4</v>
      </c>
      <c r="P57" s="21">
        <v>5</v>
      </c>
      <c r="Q57" s="21">
        <f t="shared" si="13"/>
        <v>-1</v>
      </c>
      <c r="R57" s="96">
        <v>-0.2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/>
      <c r="M58" s="21"/>
      <c r="N58" s="71"/>
      <c r="O58" s="21">
        <f t="shared" si="14"/>
        <v>1</v>
      </c>
      <c r="P58" s="21">
        <v>0</v>
      </c>
      <c r="Q58" s="21">
        <f t="shared" si="13"/>
        <v>1</v>
      </c>
      <c r="R58" s="96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1</v>
      </c>
      <c r="L59" s="21"/>
      <c r="M59" s="21"/>
      <c r="N59" s="71"/>
      <c r="O59" s="21">
        <f t="shared" si="14"/>
        <v>4</v>
      </c>
      <c r="P59" s="21">
        <v>36</v>
      </c>
      <c r="Q59" s="21">
        <f t="shared" si="13"/>
        <v>-32</v>
      </c>
      <c r="R59" s="96">
        <v>-0.89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>
        <v>0</v>
      </c>
      <c r="J60" s="21">
        <v>2</v>
      </c>
      <c r="K60" s="21">
        <v>0</v>
      </c>
      <c r="L60" s="21"/>
      <c r="M60" s="21"/>
      <c r="N60" s="71"/>
      <c r="O60" s="21">
        <f t="shared" si="14"/>
        <v>19</v>
      </c>
      <c r="P60" s="21">
        <v>21</v>
      </c>
      <c r="Q60" s="21">
        <f t="shared" si="13"/>
        <v>-2</v>
      </c>
      <c r="R60" s="96">
        <v>-0.1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1</v>
      </c>
      <c r="K61" s="21">
        <v>3</v>
      </c>
      <c r="L61" s="21"/>
      <c r="M61" s="21"/>
      <c r="N61" s="83"/>
      <c r="O61" s="21">
        <f t="shared" si="14"/>
        <v>6</v>
      </c>
      <c r="P61" s="21">
        <v>7</v>
      </c>
      <c r="Q61" s="21">
        <f t="shared" si="13"/>
        <v>-1</v>
      </c>
      <c r="R61" s="96">
        <v>-0.14000000000000001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>
        <v>1</v>
      </c>
      <c r="J62" s="21">
        <v>0</v>
      </c>
      <c r="K62" s="21">
        <v>0</v>
      </c>
      <c r="L62" s="21"/>
      <c r="M62" s="21"/>
      <c r="N62" s="71"/>
      <c r="O62" s="21">
        <f t="shared" si="14"/>
        <v>5</v>
      </c>
      <c r="P62" s="21">
        <v>4</v>
      </c>
      <c r="Q62" s="21">
        <f t="shared" si="13"/>
        <v>1</v>
      </c>
      <c r="R62" s="96">
        <v>0.2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/>
      <c r="N63" s="71"/>
      <c r="O63" s="21">
        <f t="shared" si="14"/>
        <v>0</v>
      </c>
      <c r="P63" s="21">
        <v>0</v>
      </c>
      <c r="Q63" s="21">
        <f t="shared" si="13"/>
        <v>0</v>
      </c>
      <c r="R63" s="96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>
        <v>0</v>
      </c>
      <c r="J64" s="21">
        <v>1</v>
      </c>
      <c r="K64" s="21">
        <v>2</v>
      </c>
      <c r="L64" s="21"/>
      <c r="M64" s="21"/>
      <c r="N64" s="71"/>
      <c r="O64" s="21">
        <f t="shared" si="14"/>
        <v>18</v>
      </c>
      <c r="P64" s="21">
        <v>10</v>
      </c>
      <c r="Q64" s="21">
        <f t="shared" si="13"/>
        <v>8</v>
      </c>
      <c r="R64" s="96">
        <v>0.44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>
        <v>3</v>
      </c>
      <c r="J65" s="21">
        <v>1</v>
      </c>
      <c r="K65" s="21">
        <v>0</v>
      </c>
      <c r="L65" s="21"/>
      <c r="M65" s="21"/>
      <c r="N65" s="71"/>
      <c r="O65" s="21">
        <f t="shared" si="14"/>
        <v>12</v>
      </c>
      <c r="P65" s="21">
        <v>17</v>
      </c>
      <c r="Q65" s="21">
        <f t="shared" si="13"/>
        <v>-5</v>
      </c>
      <c r="R65" s="96">
        <v>-0.28999999999999998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>
        <v>2</v>
      </c>
      <c r="J66" s="21">
        <v>3</v>
      </c>
      <c r="K66" s="21">
        <v>5</v>
      </c>
      <c r="L66" s="21"/>
      <c r="M66" s="21"/>
      <c r="N66" s="71"/>
      <c r="O66" s="21">
        <f t="shared" si="14"/>
        <v>28</v>
      </c>
      <c r="P66" s="21">
        <v>17</v>
      </c>
      <c r="Q66" s="21">
        <f t="shared" si="13"/>
        <v>11</v>
      </c>
      <c r="R66" s="96">
        <v>0.39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/>
      <c r="N67" s="71"/>
      <c r="O67" s="21">
        <f t="shared" si="14"/>
        <v>0</v>
      </c>
      <c r="P67" s="21">
        <v>1</v>
      </c>
      <c r="Q67" s="21">
        <f t="shared" si="13"/>
        <v>-1</v>
      </c>
      <c r="R67" s="96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>
        <v>6</v>
      </c>
      <c r="J68" s="21">
        <v>8</v>
      </c>
      <c r="K68" s="21">
        <v>4</v>
      </c>
      <c r="L68" s="21"/>
      <c r="M68" s="21"/>
      <c r="N68" s="71"/>
      <c r="O68" s="21">
        <f t="shared" si="14"/>
        <v>43</v>
      </c>
      <c r="P68" s="21">
        <v>67</v>
      </c>
      <c r="Q68" s="21">
        <f t="shared" si="13"/>
        <v>-24</v>
      </c>
      <c r="R68" s="96">
        <v>-0.36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>
        <v>2</v>
      </c>
      <c r="J69" s="21">
        <v>4</v>
      </c>
      <c r="K69" s="21">
        <v>2</v>
      </c>
      <c r="L69" s="21"/>
      <c r="M69" s="21"/>
      <c r="N69" s="71"/>
      <c r="O69" s="21">
        <f t="shared" si="14"/>
        <v>18</v>
      </c>
      <c r="P69" s="21">
        <v>52</v>
      </c>
      <c r="Q69" s="21">
        <f t="shared" si="13"/>
        <v>-34</v>
      </c>
      <c r="R69" s="96">
        <v>-0.63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/>
      <c r="N70" s="74"/>
      <c r="O70" s="21">
        <f t="shared" si="14"/>
        <v>0</v>
      </c>
      <c r="P70" s="23">
        <v>0</v>
      </c>
      <c r="Q70" s="23">
        <f t="shared" si="13"/>
        <v>0</v>
      </c>
      <c r="R70" s="105">
        <v>0</v>
      </c>
    </row>
    <row r="71" spans="1:19" s="3" customFormat="1" ht="16.2" customHeight="1">
      <c r="A71" s="37" t="s">
        <v>31</v>
      </c>
      <c r="B71" s="37"/>
      <c r="C71" s="30">
        <f t="shared" ref="C71:K71" si="15">SUM(C52:C70)</f>
        <v>12</v>
      </c>
      <c r="D71" s="30">
        <f t="shared" si="15"/>
        <v>16</v>
      </c>
      <c r="E71" s="30">
        <f t="shared" si="15"/>
        <v>17</v>
      </c>
      <c r="F71" s="30">
        <f t="shared" si="15"/>
        <v>19</v>
      </c>
      <c r="G71" s="30">
        <f t="shared" si="15"/>
        <v>20</v>
      </c>
      <c r="H71" s="30">
        <f t="shared" si="15"/>
        <v>21</v>
      </c>
      <c r="I71" s="30">
        <f t="shared" si="15"/>
        <v>15</v>
      </c>
      <c r="J71" s="30">
        <f t="shared" si="15"/>
        <v>22</v>
      </c>
      <c r="K71" s="30">
        <f t="shared" si="15"/>
        <v>19</v>
      </c>
      <c r="L71" s="30"/>
      <c r="M71" s="30"/>
      <c r="N71" s="30"/>
      <c r="O71" s="25">
        <f>SUM(O52:O70)</f>
        <v>161</v>
      </c>
      <c r="P71" s="25">
        <f>SUM(P52:P70)</f>
        <v>242</v>
      </c>
      <c r="Q71" s="25">
        <f>SUM(Q52:Q70)</f>
        <v>-81</v>
      </c>
      <c r="R71" s="97">
        <v>-0.34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4"/>
      <c r="O72" s="69"/>
      <c r="P72" s="69"/>
      <c r="Q72" s="30"/>
      <c r="R72" s="106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>
        <v>1406</v>
      </c>
      <c r="J73" s="21">
        <v>3426</v>
      </c>
      <c r="K73" s="28">
        <v>1593</v>
      </c>
      <c r="L73" s="21"/>
      <c r="M73" s="26"/>
      <c r="N73" s="83"/>
      <c r="O73" s="21">
        <f t="shared" ref="O73:O76" si="16">SUM(C73:N73)</f>
        <v>22491.11</v>
      </c>
      <c r="P73" s="21">
        <v>21934</v>
      </c>
      <c r="Q73" s="21">
        <f t="shared" ref="Q73:Q76" si="17">SUM(O73-P73)</f>
        <v>557.11000000000058</v>
      </c>
      <c r="R73" s="96">
        <v>-0.02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>
        <v>3479</v>
      </c>
      <c r="J74" s="32">
        <v>4446</v>
      </c>
      <c r="K74" s="41">
        <v>2684</v>
      </c>
      <c r="L74" s="31"/>
      <c r="M74" s="26"/>
      <c r="N74" s="83"/>
      <c r="O74" s="21">
        <f t="shared" si="16"/>
        <v>36606.410000000003</v>
      </c>
      <c r="P74" s="21">
        <v>30601</v>
      </c>
      <c r="Q74" s="21">
        <f t="shared" si="17"/>
        <v>6005.4100000000035</v>
      </c>
      <c r="R74" s="96">
        <v>0.16</v>
      </c>
    </row>
    <row r="75" spans="1:19" s="3" customFormat="1" ht="18">
      <c r="A75" s="18" t="s">
        <v>79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>
        <v>0</v>
      </c>
      <c r="J75" s="34">
        <v>0</v>
      </c>
      <c r="K75" s="33">
        <v>0</v>
      </c>
      <c r="L75" s="33"/>
      <c r="M75" s="60"/>
      <c r="N75" s="72"/>
      <c r="O75" s="23">
        <f t="shared" si="16"/>
        <v>1516</v>
      </c>
      <c r="P75" s="23">
        <v>1873</v>
      </c>
      <c r="Q75" s="23">
        <f t="shared" si="17"/>
        <v>-357</v>
      </c>
      <c r="R75" s="105">
        <v>-0.19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K76" si="18">SUM(D73:D75)</f>
        <v>4710</v>
      </c>
      <c r="E76" s="30">
        <f t="shared" si="18"/>
        <v>9937</v>
      </c>
      <c r="F76" s="30">
        <f t="shared" si="18"/>
        <v>7961</v>
      </c>
      <c r="G76" s="30">
        <f t="shared" si="18"/>
        <v>7663.5199999999995</v>
      </c>
      <c r="H76" s="30">
        <f t="shared" si="18"/>
        <v>6922</v>
      </c>
      <c r="I76" s="30">
        <f t="shared" si="18"/>
        <v>4885</v>
      </c>
      <c r="J76" s="30">
        <f t="shared" si="18"/>
        <v>7872</v>
      </c>
      <c r="K76" s="30">
        <f t="shared" si="18"/>
        <v>4277</v>
      </c>
      <c r="L76" s="15"/>
      <c r="M76" s="15"/>
      <c r="N76" s="15"/>
      <c r="O76" s="25">
        <f t="shared" si="16"/>
        <v>60613.52</v>
      </c>
      <c r="P76" s="25">
        <f>SUM(P73:P75)</f>
        <v>54408</v>
      </c>
      <c r="Q76" s="25">
        <f t="shared" si="17"/>
        <v>6205.5199999999968</v>
      </c>
      <c r="R76" s="97">
        <v>0.1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3"/>
      <c r="O77" s="69"/>
      <c r="P77" s="69"/>
      <c r="Q77" s="24"/>
      <c r="R77" s="106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>
        <v>425</v>
      </c>
      <c r="J78" s="21">
        <v>375</v>
      </c>
      <c r="K78" s="21">
        <v>100</v>
      </c>
      <c r="L78" s="21"/>
      <c r="M78" s="21"/>
      <c r="N78" s="71"/>
      <c r="O78" s="21">
        <f>SUM(C78:N78)</f>
        <v>3150</v>
      </c>
      <c r="P78" s="21">
        <v>2900</v>
      </c>
      <c r="Q78" s="21">
        <f t="shared" ref="Q78:Q84" si="19">SUM(O78-P78)</f>
        <v>250</v>
      </c>
      <c r="R78" s="96">
        <v>0.08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>
        <v>765</v>
      </c>
      <c r="J79" s="21">
        <v>750</v>
      </c>
      <c r="K79" s="21">
        <v>650</v>
      </c>
      <c r="L79" s="21"/>
      <c r="M79" s="21"/>
      <c r="N79" s="71"/>
      <c r="O79" s="21">
        <f t="shared" ref="O79:O85" si="20">SUM(C79:N79)</f>
        <v>5745</v>
      </c>
      <c r="P79" s="21">
        <v>3956</v>
      </c>
      <c r="Q79" s="21">
        <f t="shared" si="19"/>
        <v>1789</v>
      </c>
      <c r="R79" s="96">
        <v>0.31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/>
      <c r="N80" s="71"/>
      <c r="O80" s="21">
        <f t="shared" si="20"/>
        <v>0</v>
      </c>
      <c r="P80" s="21">
        <v>0</v>
      </c>
      <c r="Q80" s="21">
        <f t="shared" si="19"/>
        <v>0</v>
      </c>
      <c r="R80" s="96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/>
      <c r="N81" s="71"/>
      <c r="O81" s="21">
        <f t="shared" si="20"/>
        <v>0</v>
      </c>
      <c r="P81" s="21">
        <v>0</v>
      </c>
      <c r="Q81" s="21">
        <f t="shared" si="19"/>
        <v>0</v>
      </c>
      <c r="R81" s="96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/>
      <c r="N82" s="71"/>
      <c r="O82" s="21">
        <f t="shared" si="20"/>
        <v>457</v>
      </c>
      <c r="P82" s="21">
        <v>0</v>
      </c>
      <c r="Q82" s="21">
        <f t="shared" si="19"/>
        <v>457</v>
      </c>
      <c r="R82" s="96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>
        <v>13144</v>
      </c>
      <c r="J83" s="21">
        <v>1014</v>
      </c>
      <c r="K83" s="21">
        <v>481</v>
      </c>
      <c r="L83" s="21"/>
      <c r="M83" s="21"/>
      <c r="N83" s="71"/>
      <c r="O83" s="21">
        <f t="shared" si="20"/>
        <v>30568.12</v>
      </c>
      <c r="P83" s="21">
        <v>27242</v>
      </c>
      <c r="Q83" s="21">
        <f t="shared" si="19"/>
        <v>3326.119999999999</v>
      </c>
      <c r="R83" s="96">
        <v>0.11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>
        <v>0</v>
      </c>
      <c r="J84" s="23">
        <v>0</v>
      </c>
      <c r="K84" s="35">
        <v>3020</v>
      </c>
      <c r="L84" s="23"/>
      <c r="M84" s="23"/>
      <c r="N84" s="74"/>
      <c r="O84" s="23">
        <f t="shared" si="20"/>
        <v>4270</v>
      </c>
      <c r="P84" s="23">
        <v>16900</v>
      </c>
      <c r="Q84" s="23">
        <f t="shared" si="19"/>
        <v>-12630</v>
      </c>
      <c r="R84" s="105">
        <v>-0.75</v>
      </c>
    </row>
    <row r="85" spans="1:18" s="3" customFormat="1" ht="16.2" customHeight="1">
      <c r="A85" s="19" t="s">
        <v>33</v>
      </c>
      <c r="B85" s="19"/>
      <c r="C85" s="24">
        <f t="shared" ref="C85:K85" si="21">SUM(C78:C84)</f>
        <v>1712</v>
      </c>
      <c r="D85" s="24">
        <f t="shared" si="21"/>
        <v>1366.12</v>
      </c>
      <c r="E85" s="24">
        <f t="shared" si="21"/>
        <v>6559</v>
      </c>
      <c r="F85" s="24">
        <f t="shared" si="21"/>
        <v>4379</v>
      </c>
      <c r="G85" s="24">
        <f t="shared" si="21"/>
        <v>2975</v>
      </c>
      <c r="H85" s="24">
        <f t="shared" si="21"/>
        <v>6475</v>
      </c>
      <c r="I85" s="24">
        <f t="shared" si="21"/>
        <v>14334</v>
      </c>
      <c r="J85" s="24">
        <f t="shared" si="21"/>
        <v>2139</v>
      </c>
      <c r="K85" s="24">
        <f t="shared" si="21"/>
        <v>4251</v>
      </c>
      <c r="L85" s="24"/>
      <c r="M85" s="24"/>
      <c r="N85" s="73"/>
      <c r="O85" s="25">
        <f t="shared" si="20"/>
        <v>44190.119999999995</v>
      </c>
      <c r="P85" s="25">
        <f>SUM(P78:P84)</f>
        <v>50998</v>
      </c>
      <c r="Q85" s="25">
        <f>SUM(Q78:Q84)</f>
        <v>-6807.880000000001</v>
      </c>
      <c r="R85" s="97">
        <v>-0.13</v>
      </c>
    </row>
    <row r="86" spans="1:18" s="3" customFormat="1" ht="16.2" customHeight="1">
      <c r="A86" s="19" t="s">
        <v>40</v>
      </c>
      <c r="B86" s="19"/>
      <c r="C86" s="25">
        <f t="shared" ref="C86:K86" si="22">SUM(C76+C85)</f>
        <v>8098</v>
      </c>
      <c r="D86" s="25">
        <f t="shared" si="22"/>
        <v>6076.12</v>
      </c>
      <c r="E86" s="25">
        <f t="shared" si="22"/>
        <v>16496</v>
      </c>
      <c r="F86" s="25">
        <f t="shared" si="22"/>
        <v>12340</v>
      </c>
      <c r="G86" s="25">
        <f t="shared" si="22"/>
        <v>10638.52</v>
      </c>
      <c r="H86" s="25">
        <f t="shared" si="22"/>
        <v>13397</v>
      </c>
      <c r="I86" s="25">
        <f t="shared" si="22"/>
        <v>19219</v>
      </c>
      <c r="J86" s="25">
        <f t="shared" si="22"/>
        <v>10011</v>
      </c>
      <c r="K86" s="25">
        <f t="shared" si="22"/>
        <v>8528</v>
      </c>
      <c r="L86" s="25"/>
      <c r="M86" s="25"/>
      <c r="N86" s="77"/>
      <c r="O86" s="25">
        <f t="shared" ref="O86" si="23">SUM(O76+O85)</f>
        <v>104803.63999999998</v>
      </c>
      <c r="P86" s="25">
        <f>+SUM(P76+P85)</f>
        <v>105406</v>
      </c>
      <c r="Q86" s="25">
        <f t="shared" ref="Q86" si="24">SUM(Q76+Q85)</f>
        <v>-602.36000000000422</v>
      </c>
      <c r="R86" s="107">
        <v>0.01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3"/>
      <c r="O87" s="25"/>
      <c r="P87" s="25"/>
      <c r="Q87" s="25"/>
      <c r="R87" s="97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5"/>
      <c r="O88" s="66"/>
      <c r="P88" s="66"/>
      <c r="Q88" s="36"/>
      <c r="R88" s="26"/>
    </row>
    <row r="89" spans="1:18" ht="8.4" customHeight="1">
      <c r="N89" s="86"/>
    </row>
    <row r="90" spans="1:18" s="3" customFormat="1" ht="18">
      <c r="A90" s="39" t="s">
        <v>81</v>
      </c>
      <c r="B90" s="6" t="s">
        <v>78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>
        <v>848</v>
      </c>
      <c r="J90" s="28">
        <v>86</v>
      </c>
      <c r="K90" s="28">
        <v>1091</v>
      </c>
      <c r="L90" s="28"/>
      <c r="M90" s="28"/>
      <c r="N90" s="75"/>
      <c r="O90" s="21">
        <f>SUM(C90:N90)</f>
        <v>9189</v>
      </c>
      <c r="P90" s="28">
        <v>11488</v>
      </c>
      <c r="Q90" s="21">
        <f>SUM(O90-P90)</f>
        <v>-2299</v>
      </c>
      <c r="R90" s="93">
        <v>-0.2</v>
      </c>
    </row>
    <row r="91" spans="1:18" s="3" customFormat="1" ht="18">
      <c r="A91" s="39" t="s">
        <v>65</v>
      </c>
      <c r="B91" s="6" t="s">
        <v>84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>
        <v>470</v>
      </c>
      <c r="J91" s="28">
        <v>231</v>
      </c>
      <c r="K91" s="21">
        <v>475</v>
      </c>
      <c r="L91" s="21"/>
      <c r="M91" s="21"/>
      <c r="N91" s="71"/>
      <c r="O91" s="21">
        <f t="shared" ref="O91:O96" si="25">SUM(C91:N91)</f>
        <v>2241</v>
      </c>
      <c r="P91" s="21">
        <v>3233</v>
      </c>
      <c r="Q91" s="21">
        <f t="shared" ref="Q91:Q96" si="26">SUM(O91-P91)</f>
        <v>-992</v>
      </c>
      <c r="R91" s="93">
        <v>-0.31</v>
      </c>
    </row>
    <row r="92" spans="1:18" s="3" customFormat="1" ht="18">
      <c r="A92" s="39" t="s">
        <v>81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>
        <v>879</v>
      </c>
      <c r="J92" s="28">
        <v>1430</v>
      </c>
      <c r="K92" s="21">
        <v>611</v>
      </c>
      <c r="L92" s="21"/>
      <c r="M92" s="21"/>
      <c r="N92" s="71"/>
      <c r="O92" s="21">
        <f t="shared" si="25"/>
        <v>8789</v>
      </c>
      <c r="P92" s="21">
        <v>7257</v>
      </c>
      <c r="Q92" s="21">
        <f t="shared" si="26"/>
        <v>1532</v>
      </c>
      <c r="R92" s="93">
        <v>0.17</v>
      </c>
    </row>
    <row r="93" spans="1:18" s="3" customFormat="1" ht="18">
      <c r="A93" s="39" t="s">
        <v>77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>
        <v>1363</v>
      </c>
      <c r="J93" s="28">
        <v>1424</v>
      </c>
      <c r="K93" s="21">
        <v>845</v>
      </c>
      <c r="L93" s="21"/>
      <c r="M93" s="21"/>
      <c r="N93" s="71"/>
      <c r="O93" s="21">
        <f t="shared" si="25"/>
        <v>9581</v>
      </c>
      <c r="P93" s="21">
        <v>5134</v>
      </c>
      <c r="Q93" s="21">
        <f t="shared" si="26"/>
        <v>4447</v>
      </c>
      <c r="R93" s="93">
        <v>0.46</v>
      </c>
    </row>
    <row r="94" spans="1:18" s="3" customFormat="1" ht="18">
      <c r="A94" s="39" t="s">
        <v>76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>
        <v>572</v>
      </c>
      <c r="J94" s="28">
        <v>823</v>
      </c>
      <c r="K94" s="21">
        <v>356</v>
      </c>
      <c r="L94" s="21"/>
      <c r="M94" s="21"/>
      <c r="N94" s="71"/>
      <c r="O94" s="21">
        <f t="shared" si="25"/>
        <v>5638</v>
      </c>
      <c r="P94" s="42">
        <v>3185</v>
      </c>
      <c r="Q94" s="21">
        <f t="shared" si="26"/>
        <v>2453</v>
      </c>
      <c r="R94" s="93">
        <v>0.44</v>
      </c>
    </row>
    <row r="95" spans="1:18" s="3" customFormat="1" ht="15.6" customHeight="1">
      <c r="A95" s="39" t="s">
        <v>75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>
        <v>669</v>
      </c>
      <c r="J95" s="28">
        <v>212</v>
      </c>
      <c r="K95" s="21">
        <v>286</v>
      </c>
      <c r="L95" s="21"/>
      <c r="M95" s="21"/>
      <c r="N95" s="71"/>
      <c r="O95" s="21">
        <f t="shared" si="25"/>
        <v>5501</v>
      </c>
      <c r="P95" s="42">
        <v>5933</v>
      </c>
      <c r="Q95" s="21">
        <f t="shared" si="26"/>
        <v>-432</v>
      </c>
      <c r="R95" s="93">
        <v>-7.0000000000000007E-2</v>
      </c>
    </row>
    <row r="96" spans="1:18" s="3" customFormat="1" ht="15.6" customHeight="1">
      <c r="A96" s="39" t="s">
        <v>80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>
        <v>545</v>
      </c>
      <c r="J96" s="48">
        <v>283</v>
      </c>
      <c r="K96" s="29">
        <v>753</v>
      </c>
      <c r="L96" s="48"/>
      <c r="M96" s="48"/>
      <c r="N96" s="76"/>
      <c r="O96" s="23">
        <f t="shared" si="25"/>
        <v>4164</v>
      </c>
      <c r="P96" s="70">
        <v>4056</v>
      </c>
      <c r="Q96" s="23">
        <f t="shared" si="26"/>
        <v>108</v>
      </c>
      <c r="R96" s="94">
        <v>0.03</v>
      </c>
    </row>
    <row r="97" spans="1:19" s="3" customFormat="1" ht="19.5" customHeight="1">
      <c r="A97" s="19" t="s">
        <v>63</v>
      </c>
      <c r="B97" s="19"/>
      <c r="C97" s="25">
        <f t="shared" ref="C97:H97" si="27">SUM(C90:C96)</f>
        <v>4276</v>
      </c>
      <c r="D97" s="25">
        <f t="shared" si="27"/>
        <v>4673</v>
      </c>
      <c r="E97" s="25">
        <f t="shared" si="27"/>
        <v>5317</v>
      </c>
      <c r="F97" s="25">
        <f t="shared" si="27"/>
        <v>4123</v>
      </c>
      <c r="G97" s="25">
        <f t="shared" si="27"/>
        <v>6785</v>
      </c>
      <c r="H97" s="25">
        <f t="shared" si="27"/>
        <v>5677</v>
      </c>
      <c r="I97" s="25">
        <v>5346</v>
      </c>
      <c r="J97" s="25">
        <v>5346</v>
      </c>
      <c r="K97" s="25">
        <v>5346</v>
      </c>
      <c r="L97" s="25"/>
      <c r="M97" s="25"/>
      <c r="N97" s="77"/>
      <c r="O97" s="25">
        <f>SUM(O90:O96)</f>
        <v>45103</v>
      </c>
      <c r="P97" s="25">
        <f>SUM(P90:P96)</f>
        <v>40286</v>
      </c>
      <c r="Q97" s="25">
        <f>SUM(Q90:Q96)</f>
        <v>4817</v>
      </c>
      <c r="R97" s="107">
        <v>0.11</v>
      </c>
      <c r="S97" s="40"/>
    </row>
    <row r="98" spans="1:19" s="3" customFormat="1" ht="19.5" customHeight="1">
      <c r="A98" s="63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108"/>
      <c r="S98" s="40"/>
    </row>
    <row r="99" spans="1:19">
      <c r="A99" s="39" t="s">
        <v>85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9"/>
      <c r="P99" s="44"/>
      <c r="Q99" s="43"/>
    </row>
    <row r="100" spans="1:19">
      <c r="A100" s="39"/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9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9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9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9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2021-12-10T14:37:53Z</cp:lastPrinted>
  <dcterms:created xsi:type="dcterms:W3CDTF">2000-02-08T18:12:04Z</dcterms:created>
  <dcterms:modified xsi:type="dcterms:W3CDTF">2021-12-10T14:37:56Z</dcterms:modified>
</cp:coreProperties>
</file>