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M91" i="7"/>
  <c r="O91"/>
  <c r="Q91" s="1"/>
  <c r="Q81"/>
  <c r="O80"/>
  <c r="O79"/>
  <c r="O78"/>
  <c r="O81"/>
  <c r="M81"/>
  <c r="Q101"/>
  <c r="Q100"/>
  <c r="Q99"/>
  <c r="Q98"/>
  <c r="Q97"/>
  <c r="Q96"/>
  <c r="Q95"/>
  <c r="Q94"/>
  <c r="Q93"/>
  <c r="Q90"/>
  <c r="Q89"/>
  <c r="Q88"/>
  <c r="Q87"/>
  <c r="Q86"/>
  <c r="Q85"/>
  <c r="Q84"/>
  <c r="Q83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46"/>
  <c r="Q45"/>
  <c r="Q44"/>
  <c r="Q43"/>
  <c r="Q39"/>
  <c r="Q38"/>
  <c r="Q37"/>
  <c r="Q36"/>
  <c r="Q35"/>
  <c r="Q34"/>
  <c r="Q33"/>
  <c r="Q32"/>
  <c r="Q31"/>
  <c r="Q30"/>
  <c r="Q29"/>
  <c r="Q28"/>
  <c r="Q27"/>
  <c r="Q26"/>
  <c r="Q22"/>
  <c r="Q21"/>
  <c r="Q20"/>
  <c r="Q18"/>
  <c r="Q17"/>
  <c r="Q16"/>
  <c r="Q15"/>
  <c r="Q12"/>
  <c r="Q11"/>
  <c r="Q10"/>
  <c r="O76" l="1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12"/>
  <c r="O11"/>
  <c r="O10"/>
  <c r="O46"/>
  <c r="O45"/>
  <c r="O44"/>
  <c r="O43"/>
  <c r="O39"/>
  <c r="O38"/>
  <c r="O37"/>
  <c r="O36"/>
  <c r="O35"/>
  <c r="O34"/>
  <c r="O33"/>
  <c r="O32"/>
  <c r="O31"/>
  <c r="O30"/>
  <c r="O29"/>
  <c r="O28"/>
  <c r="O27"/>
  <c r="O26"/>
  <c r="O22"/>
  <c r="O21"/>
  <c r="O20"/>
  <c r="O19"/>
  <c r="Q19" s="1"/>
  <c r="O18"/>
  <c r="O17"/>
  <c r="O16"/>
  <c r="O15"/>
  <c r="O90"/>
  <c r="O89"/>
  <c r="O88"/>
  <c r="O87"/>
  <c r="O86"/>
  <c r="O85"/>
  <c r="O84"/>
  <c r="O83"/>
  <c r="O100"/>
  <c r="O99"/>
  <c r="O98"/>
  <c r="O97"/>
  <c r="O96"/>
  <c r="O95"/>
  <c r="O94"/>
  <c r="O93"/>
  <c r="M101"/>
  <c r="O101" s="1"/>
  <c r="M90"/>
  <c r="M76"/>
  <c r="M39"/>
  <c r="M23"/>
  <c r="M41" s="1"/>
  <c r="O41" s="1"/>
  <c r="Q41" s="1"/>
  <c r="M12"/>
  <c r="L81"/>
  <c r="L12"/>
  <c r="L76"/>
  <c r="L39"/>
  <c r="L23"/>
  <c r="L101"/>
  <c r="L90"/>
  <c r="O23" l="1"/>
  <c r="Q23" s="1"/>
</calcChain>
</file>

<file path=xl/sharedStrings.xml><?xml version="1.0" encoding="utf-8"?>
<sst xmlns="http://schemas.openxmlformats.org/spreadsheetml/2006/main" count="130" uniqueCount="96">
  <si>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</si>
  <si>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</si>
  <si>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</si>
  <si>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</si>
  <si>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</si>
  <si>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</si>
  <si>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</si>
  <si>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</si>
  <si>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</si>
  <si>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</si>
  <si>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</si>
  <si>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</si>
  <si>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</si>
  <si>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</si>
  <si>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</si>
  <si>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</si>
  <si>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</si>
  <si>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</si>
  <si>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</si>
  <si>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</si>
  <si>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</si>
  <si>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</si>
  <si>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</si>
  <si>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</si>
  <si>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</si>
  <si>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</si>
  <si>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</si>
  <si>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</si>
  <si>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</si>
  <si>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</si>
  <si>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</si>
  <si>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</si>
  <si>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</si>
  <si>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</si>
  <si>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</si>
  <si>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</si>
  <si>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</si>
  <si>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</si>
  <si>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</si>
  <si>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</si>
  <si>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</si>
  <si>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</si>
  <si>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</si>
  <si>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</si>
  <si>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</si>
  <si>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</si>
  <si>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</si>
  <si>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</si>
  <si>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</si>
  <si>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</si>
  <si>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</si>
  <si>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</si>
  <si>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</si>
  <si>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</si>
  <si>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</si>
  <si>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</si>
  <si>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</si>
  <si>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</si>
  <si>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</si>
  <si>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</si>
  <si>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</si>
  <si>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</si>
  <si>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</si>
  <si>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</si>
  <si>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</si>
  <si>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</si>
  <si>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</si>
  <si>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</si>
  <si>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</si>
  <si>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</si>
  <si>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</si>
  <si>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</si>
  <si>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</si>
  <si>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</si>
  <si>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</si>
  <si>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</si>
  <si>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</si>
  <si>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</si>
  <si>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t>2014FORD   #46-05**</t>
  </si>
  <si>
    <t>**new vehicle</t>
  </si>
  <si>
    <t>DWI</t>
  </si>
  <si>
    <t>All Other Offenses</t>
  </si>
  <si>
    <t>Part One Offenses:</t>
  </si>
  <si>
    <t>Part Two Offenses:</t>
  </si>
  <si>
    <t>2015FORD   #46-08**</t>
  </si>
  <si>
    <t>****out of service</t>
  </si>
  <si>
    <t>2015FORD   #46-09**</t>
  </si>
  <si>
    <t>CRN VIC</t>
  </si>
  <si>
    <t>#46-7</t>
  </si>
  <si>
    <t>DIFF.</t>
  </si>
  <si>
    <t>16-17</t>
  </si>
  <si>
    <t>2017</t>
  </si>
  <si>
    <t>MORRISVILLE POLICE DEPARTMENT MONTHLY REPORT 2017</t>
  </si>
  <si>
    <t>** out</t>
  </si>
  <si>
    <t>of service</t>
  </si>
  <si>
    <t>November 2017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</si>
</sst>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5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  <font>
      <b/>
      <sz val="10"/>
      <name val="Bookman Old Style"/>
      <family val="1"/>
    </font>
    <font>
      <b/>
      <sz val="11"/>
      <color rgb="FFFF0000"/>
      <name val="Bookman Old Style"/>
      <family val="1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0" fontId="32" fillId="0" borderId="0" xfId="0" applyFont="1"/>
    <xf numFmtId="3" fontId="33" fillId="0" borderId="0" xfId="0" applyNumberFormat="1" applyFont="1"/>
    <xf numFmtId="1" fontId="14" fillId="0" borderId="0" xfId="0" applyNumberFormat="1" applyFont="1" applyAlignment="1">
      <alignment horizontal="right"/>
    </xf>
    <xf numFmtId="3" fontId="25" fillId="0" borderId="0" xfId="0" applyNumberFormat="1" applyFont="1" applyFill="1" applyProtection="1">
      <protection locked="0"/>
    </xf>
    <xf numFmtId="3" fontId="16" fillId="0" borderId="0" xfId="0" applyNumberFormat="1" applyFont="1" applyFill="1" applyProtection="1">
      <protection locked="0"/>
    </xf>
    <xf numFmtId="3" fontId="25" fillId="0" borderId="0" xfId="0" applyNumberFormat="1" applyFont="1" applyFill="1" applyBorder="1" applyProtection="1">
      <protection locked="0"/>
    </xf>
    <xf numFmtId="3" fontId="27" fillId="0" borderId="0" xfId="0" applyNumberFormat="1" applyFont="1" applyFill="1" applyBorder="1" applyProtection="1">
      <protection locked="0"/>
    </xf>
    <xf numFmtId="3" fontId="16" fillId="0" borderId="0" xfId="0" applyNumberFormat="1" applyFont="1" applyFill="1"/>
    <xf numFmtId="9" fontId="34" fillId="0" borderId="0" xfId="0" applyNumberFormat="1" applyFont="1"/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152"/>
          <c:w val="0.86032028469750965"/>
          <c:h val="0.82329842931939778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3927168"/>
        <c:axId val="103933056"/>
      </c:barChart>
      <c:catAx>
        <c:axId val="1039271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33056"/>
        <c:crosses val="autoZero"/>
        <c:lblAlgn val="ctr"/>
        <c:lblOffset val="100"/>
        <c:tickLblSkip val="1"/>
        <c:tickMarkSkip val="1"/>
      </c:catAx>
      <c:valAx>
        <c:axId val="103933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927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7988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="98" zoomScaleNormal="98" workbookViewId="0">
      <pane xSplit="2" ySplit="9" topLeftCell="C74" activePane="bottomRight" state="frozen"/>
      <selection pane="topRight" activeCell="C1" sqref="C1"/>
      <selection pane="bottomLeft" activeCell="A10" sqref="A10"/>
      <selection pane="bottomRight" activeCell="S85" sqref="S85"/>
    </sheetView>
  </sheetViews>
  <sheetFormatPr defaultRowHeight="15.75"/>
  <cols>
    <col min="1" max="2" width="11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1.6" customHeight="1">
      <c r="A1" s="125" t="s">
        <v>92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8" ht="19.5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95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8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8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91</v>
      </c>
      <c r="P9" s="40">
        <v>2016</v>
      </c>
      <c r="Q9" s="39" t="s">
        <v>90</v>
      </c>
      <c r="R9" s="113" t="s">
        <v>68</v>
      </c>
    </row>
    <row r="10" spans="1:18" s="16" customFormat="1" ht="18.75">
      <c r="A10" s="19" t="s">
        <v>43</v>
      </c>
      <c r="B10" s="19"/>
      <c r="C10" s="61">
        <v>406</v>
      </c>
      <c r="D10" s="60">
        <v>329</v>
      </c>
      <c r="E10" s="60">
        <v>383</v>
      </c>
      <c r="F10" s="61">
        <v>378</v>
      </c>
      <c r="G10" s="61">
        <v>445</v>
      </c>
      <c r="H10" s="61">
        <v>441</v>
      </c>
      <c r="I10" s="60">
        <v>462</v>
      </c>
      <c r="J10" s="61">
        <v>510</v>
      </c>
      <c r="K10" s="61">
        <v>447</v>
      </c>
      <c r="L10" s="61">
        <v>423</v>
      </c>
      <c r="M10" s="61">
        <v>422</v>
      </c>
      <c r="N10" s="61"/>
      <c r="O10" s="61">
        <f>SUM(C10:N10)</f>
        <v>4646</v>
      </c>
      <c r="P10" s="61">
        <v>4316</v>
      </c>
      <c r="Q10" s="61">
        <f>+SUM(O10-P10)</f>
        <v>330</v>
      </c>
      <c r="R10" s="93">
        <v>7.0000000000000007E-2</v>
      </c>
    </row>
    <row r="11" spans="1:18" s="16" customFormat="1" ht="18.75">
      <c r="A11" s="57" t="s">
        <v>6</v>
      </c>
      <c r="B11" s="57"/>
      <c r="C11" s="63">
        <v>779</v>
      </c>
      <c r="D11" s="62">
        <v>774</v>
      </c>
      <c r="E11" s="63">
        <v>764</v>
      </c>
      <c r="F11" s="63">
        <v>724</v>
      </c>
      <c r="G11" s="63">
        <v>666</v>
      </c>
      <c r="H11" s="63">
        <v>705</v>
      </c>
      <c r="I11" s="63">
        <v>851</v>
      </c>
      <c r="J11" s="63">
        <v>859</v>
      </c>
      <c r="K11" s="63">
        <v>724</v>
      </c>
      <c r="L11" s="63">
        <v>736</v>
      </c>
      <c r="M11" s="63">
        <v>825</v>
      </c>
      <c r="N11" s="82"/>
      <c r="O11" s="63">
        <f t="shared" ref="O11:O12" si="0">SUM(C11:N11)</f>
        <v>8407</v>
      </c>
      <c r="P11" s="63">
        <v>8546</v>
      </c>
      <c r="Q11" s="63">
        <f t="shared" ref="Q11:Q12" si="1">+SUM(O11-P11)</f>
        <v>-139</v>
      </c>
      <c r="R11" s="94">
        <v>-0.02</v>
      </c>
    </row>
    <row r="12" spans="1:18" s="16" customFormat="1" ht="18.75">
      <c r="A12" s="59" t="s">
        <v>7</v>
      </c>
      <c r="B12" s="59"/>
      <c r="C12" s="64">
        <v>1185</v>
      </c>
      <c r="D12" s="64">
        <v>1103</v>
      </c>
      <c r="E12" s="64">
        <v>1147</v>
      </c>
      <c r="F12" s="64">
        <v>1102</v>
      </c>
      <c r="G12" s="64">
        <v>1111</v>
      </c>
      <c r="H12" s="64">
        <v>1146</v>
      </c>
      <c r="I12" s="64">
        <v>1313</v>
      </c>
      <c r="J12" s="64">
        <v>1369</v>
      </c>
      <c r="K12" s="64">
        <v>1171</v>
      </c>
      <c r="L12" s="64">
        <f>SUM(L10:L11)</f>
        <v>1159</v>
      </c>
      <c r="M12" s="64">
        <f>SUM(M10:M11)</f>
        <v>1247</v>
      </c>
      <c r="N12" s="64"/>
      <c r="O12" s="65">
        <f t="shared" si="0"/>
        <v>13053</v>
      </c>
      <c r="P12" s="64">
        <v>12862</v>
      </c>
      <c r="Q12" s="65">
        <f t="shared" si="1"/>
        <v>191</v>
      </c>
      <c r="R12" s="95">
        <v>0.01</v>
      </c>
    </row>
    <row r="13" spans="1:18" s="16" customFormat="1" ht="16.149999999999999" customHeight="1">
      <c r="A13" s="4"/>
      <c r="B13" s="4"/>
      <c r="C13" s="67"/>
      <c r="D13" s="60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  <c r="Q13" s="66"/>
      <c r="R13" s="60"/>
    </row>
    <row r="14" spans="1:18" s="16" customFormat="1" ht="18.75">
      <c r="A14" s="59" t="s">
        <v>82</v>
      </c>
      <c r="B14" s="19"/>
      <c r="C14" s="69"/>
      <c r="D14" s="60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69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>
        <v>1</v>
      </c>
      <c r="G15" s="61">
        <v>0</v>
      </c>
      <c r="H15" s="61">
        <v>0</v>
      </c>
      <c r="I15" s="60">
        <v>0</v>
      </c>
      <c r="J15" s="71">
        <v>0</v>
      </c>
      <c r="K15" s="61">
        <v>0</v>
      </c>
      <c r="L15" s="61">
        <v>0</v>
      </c>
      <c r="M15" s="61">
        <v>0</v>
      </c>
      <c r="N15" s="61"/>
      <c r="O15" s="61">
        <f>SUM(C15:N15)</f>
        <v>1</v>
      </c>
      <c r="P15" s="61">
        <v>0</v>
      </c>
      <c r="Q15" s="61">
        <f t="shared" ref="Q15:Q23" si="2">+SUM(O15-P15)</f>
        <v>1</v>
      </c>
      <c r="R15" s="96">
        <v>1</v>
      </c>
    </row>
    <row r="16" spans="1:18" s="16" customFormat="1" ht="18.75">
      <c r="A16" s="19" t="s">
        <v>9</v>
      </c>
      <c r="B16" s="19"/>
      <c r="C16" s="61">
        <v>0</v>
      </c>
      <c r="D16" s="60">
        <v>1</v>
      </c>
      <c r="E16" s="61">
        <v>0</v>
      </c>
      <c r="F16" s="61">
        <v>0</v>
      </c>
      <c r="G16" s="61">
        <v>0</v>
      </c>
      <c r="H16" s="61">
        <v>0</v>
      </c>
      <c r="I16" s="60">
        <v>0</v>
      </c>
      <c r="J16" s="61">
        <v>0</v>
      </c>
      <c r="K16" s="61">
        <v>0</v>
      </c>
      <c r="L16" s="61">
        <v>0</v>
      </c>
      <c r="M16" s="61">
        <v>0</v>
      </c>
      <c r="N16" s="61"/>
      <c r="O16" s="61">
        <f t="shared" ref="O16:O23" si="3">SUM(C16:N16)</f>
        <v>1</v>
      </c>
      <c r="P16" s="61">
        <v>1</v>
      </c>
      <c r="Q16" s="61">
        <f t="shared" si="2"/>
        <v>0</v>
      </c>
      <c r="R16" s="93">
        <v>0</v>
      </c>
    </row>
    <row r="17" spans="1:18" s="16" customFormat="1" ht="18.75">
      <c r="A17" s="19" t="s">
        <v>12</v>
      </c>
      <c r="B17" s="19"/>
      <c r="C17" s="61">
        <v>0</v>
      </c>
      <c r="D17" s="60">
        <v>0</v>
      </c>
      <c r="E17" s="61">
        <v>2</v>
      </c>
      <c r="F17" s="61">
        <v>1</v>
      </c>
      <c r="G17" s="61">
        <v>0</v>
      </c>
      <c r="H17" s="61">
        <v>0</v>
      </c>
      <c r="I17" s="60">
        <v>2</v>
      </c>
      <c r="J17" s="61">
        <v>1</v>
      </c>
      <c r="K17" s="61">
        <v>0</v>
      </c>
      <c r="L17" s="61">
        <v>0</v>
      </c>
      <c r="M17" s="61">
        <v>1</v>
      </c>
      <c r="N17" s="61"/>
      <c r="O17" s="61">
        <f t="shared" si="3"/>
        <v>7</v>
      </c>
      <c r="P17" s="61">
        <v>8</v>
      </c>
      <c r="Q17" s="61">
        <f t="shared" si="2"/>
        <v>-1</v>
      </c>
      <c r="R17" s="93">
        <v>-0.12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>
        <v>0</v>
      </c>
      <c r="G18" s="61">
        <v>4</v>
      </c>
      <c r="H18" s="61">
        <v>0</v>
      </c>
      <c r="I18" s="60">
        <v>1</v>
      </c>
      <c r="J18" s="61">
        <v>1</v>
      </c>
      <c r="K18" s="61">
        <v>0</v>
      </c>
      <c r="L18" s="61">
        <v>0</v>
      </c>
      <c r="M18" s="61">
        <v>0</v>
      </c>
      <c r="N18" s="61"/>
      <c r="O18" s="61">
        <f t="shared" si="3"/>
        <v>6</v>
      </c>
      <c r="P18" s="61">
        <v>1</v>
      </c>
      <c r="Q18" s="61">
        <f t="shared" si="2"/>
        <v>5</v>
      </c>
      <c r="R18" s="93">
        <v>0.83</v>
      </c>
    </row>
    <row r="19" spans="1:18" s="16" customFormat="1" ht="18.75">
      <c r="A19" s="19" t="s">
        <v>13</v>
      </c>
      <c r="B19" s="19"/>
      <c r="C19" s="61">
        <v>5</v>
      </c>
      <c r="D19" s="60">
        <v>0</v>
      </c>
      <c r="E19" s="61">
        <v>5</v>
      </c>
      <c r="F19" s="61">
        <v>5</v>
      </c>
      <c r="G19" s="61">
        <v>6</v>
      </c>
      <c r="H19" s="61">
        <v>1</v>
      </c>
      <c r="I19" s="60">
        <v>2</v>
      </c>
      <c r="J19" s="61">
        <v>8</v>
      </c>
      <c r="K19" s="61">
        <v>9</v>
      </c>
      <c r="L19" s="61">
        <v>1</v>
      </c>
      <c r="M19" s="61">
        <v>1</v>
      </c>
      <c r="N19" s="61"/>
      <c r="O19" s="61">
        <f t="shared" si="3"/>
        <v>43</v>
      </c>
      <c r="P19" s="61">
        <v>33</v>
      </c>
      <c r="Q19" s="61">
        <f t="shared" si="2"/>
        <v>10</v>
      </c>
      <c r="R19" s="93">
        <v>0.33</v>
      </c>
    </row>
    <row r="20" spans="1:18" s="16" customFormat="1" ht="18.75">
      <c r="A20" s="19" t="s">
        <v>15</v>
      </c>
      <c r="B20" s="19"/>
      <c r="C20" s="61">
        <v>10</v>
      </c>
      <c r="D20" s="60">
        <v>7</v>
      </c>
      <c r="E20" s="61">
        <v>12</v>
      </c>
      <c r="F20" s="61">
        <v>13</v>
      </c>
      <c r="G20" s="61">
        <v>19</v>
      </c>
      <c r="H20" s="61">
        <v>21</v>
      </c>
      <c r="I20" s="60">
        <v>17</v>
      </c>
      <c r="J20" s="61">
        <v>20</v>
      </c>
      <c r="K20" s="61">
        <v>15</v>
      </c>
      <c r="L20" s="61">
        <v>5</v>
      </c>
      <c r="M20" s="61">
        <v>11</v>
      </c>
      <c r="N20" s="61"/>
      <c r="O20" s="61">
        <f t="shared" si="3"/>
        <v>150</v>
      </c>
      <c r="P20" s="61">
        <v>135</v>
      </c>
      <c r="Q20" s="61">
        <f t="shared" si="2"/>
        <v>15</v>
      </c>
      <c r="R20" s="93">
        <v>0.09</v>
      </c>
    </row>
    <row r="21" spans="1:18" s="16" customFormat="1" ht="18.75">
      <c r="A21" s="19" t="s">
        <v>71</v>
      </c>
      <c r="B21" s="19"/>
      <c r="C21" s="61">
        <v>2</v>
      </c>
      <c r="D21" s="60">
        <v>1</v>
      </c>
      <c r="E21" s="61">
        <v>0</v>
      </c>
      <c r="F21" s="61">
        <v>0</v>
      </c>
      <c r="G21" s="61">
        <v>1</v>
      </c>
      <c r="H21" s="61">
        <v>1</v>
      </c>
      <c r="I21" s="60">
        <v>1</v>
      </c>
      <c r="J21" s="61">
        <v>9</v>
      </c>
      <c r="K21" s="61">
        <v>7</v>
      </c>
      <c r="L21" s="61">
        <v>2</v>
      </c>
      <c r="M21" s="61">
        <v>0</v>
      </c>
      <c r="N21" s="61"/>
      <c r="O21" s="61">
        <f t="shared" si="3"/>
        <v>24</v>
      </c>
      <c r="P21" s="61">
        <v>13</v>
      </c>
      <c r="Q21" s="61">
        <f t="shared" si="2"/>
        <v>11</v>
      </c>
      <c r="R21" s="93">
        <v>0.46</v>
      </c>
    </row>
    <row r="22" spans="1:18" s="16" customFormat="1" ht="18.75">
      <c r="A22" s="57" t="s">
        <v>14</v>
      </c>
      <c r="B22" s="57"/>
      <c r="C22" s="63">
        <v>2</v>
      </c>
      <c r="D22" s="72">
        <v>0</v>
      </c>
      <c r="E22" s="63">
        <v>2</v>
      </c>
      <c r="F22" s="63">
        <v>0</v>
      </c>
      <c r="G22" s="63">
        <v>4</v>
      </c>
      <c r="H22" s="63">
        <v>1</v>
      </c>
      <c r="I22" s="62">
        <v>4</v>
      </c>
      <c r="J22" s="63">
        <v>5</v>
      </c>
      <c r="K22" s="63">
        <v>2</v>
      </c>
      <c r="L22" s="63">
        <v>2</v>
      </c>
      <c r="M22" s="63">
        <v>1</v>
      </c>
      <c r="N22" s="63"/>
      <c r="O22" s="63">
        <f t="shared" si="3"/>
        <v>23</v>
      </c>
      <c r="P22" s="63">
        <v>10</v>
      </c>
      <c r="Q22" s="63">
        <f t="shared" si="2"/>
        <v>13</v>
      </c>
      <c r="R22" s="94">
        <v>0.56999999999999995</v>
      </c>
    </row>
    <row r="23" spans="1:18" s="16" customFormat="1" ht="18.75">
      <c r="A23" s="59" t="s">
        <v>7</v>
      </c>
      <c r="B23" s="59"/>
      <c r="C23" s="64">
        <v>19</v>
      </c>
      <c r="D23" s="64">
        <v>9</v>
      </c>
      <c r="E23" s="64">
        <v>21</v>
      </c>
      <c r="F23" s="64">
        <v>20</v>
      </c>
      <c r="G23" s="64">
        <v>34</v>
      </c>
      <c r="H23" s="64">
        <v>24</v>
      </c>
      <c r="I23" s="64">
        <v>27</v>
      </c>
      <c r="J23" s="64">
        <v>44</v>
      </c>
      <c r="K23" s="64">
        <v>33</v>
      </c>
      <c r="L23" s="64">
        <f>SUM(L15:L22)</f>
        <v>10</v>
      </c>
      <c r="M23" s="64">
        <f>SUM(M15:M22)</f>
        <v>14</v>
      </c>
      <c r="N23" s="117"/>
      <c r="O23" s="65">
        <f t="shared" si="3"/>
        <v>255</v>
      </c>
      <c r="P23" s="64">
        <v>201</v>
      </c>
      <c r="Q23" s="65">
        <f t="shared" si="2"/>
        <v>54</v>
      </c>
      <c r="R23" s="95">
        <v>0.21</v>
      </c>
    </row>
    <row r="24" spans="1:18" s="16" customFormat="1" ht="16.899999999999999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97"/>
    </row>
    <row r="25" spans="1:18" s="16" customFormat="1" ht="16.899999999999999" customHeight="1">
      <c r="A25" s="59" t="s">
        <v>83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97"/>
    </row>
    <row r="26" spans="1:18" s="16" customFormat="1" ht="18.75">
      <c r="A26" s="19" t="s">
        <v>77</v>
      </c>
      <c r="B26" s="19"/>
      <c r="C26" s="61">
        <v>0</v>
      </c>
      <c r="D26" s="70">
        <v>4</v>
      </c>
      <c r="E26" s="61">
        <v>2</v>
      </c>
      <c r="F26" s="61">
        <v>1</v>
      </c>
      <c r="G26" s="61">
        <v>0</v>
      </c>
      <c r="H26" s="61">
        <v>0</v>
      </c>
      <c r="I26" s="60">
        <v>1</v>
      </c>
      <c r="J26" s="61">
        <v>2</v>
      </c>
      <c r="K26" s="61">
        <v>0</v>
      </c>
      <c r="L26" s="61">
        <v>3</v>
      </c>
      <c r="M26" s="61">
        <v>4</v>
      </c>
      <c r="N26" s="61"/>
      <c r="O26" s="61">
        <f>SUM(C26:N26)</f>
        <v>17</v>
      </c>
      <c r="P26" s="61">
        <v>26</v>
      </c>
      <c r="Q26" s="61">
        <f t="shared" ref="Q26:Q39" si="4">+SUM(O26-P26)</f>
        <v>-9</v>
      </c>
      <c r="R26" s="93">
        <v>-0.35</v>
      </c>
    </row>
    <row r="27" spans="1:18" s="16" customFormat="1" ht="18.75">
      <c r="A27" s="19" t="s">
        <v>10</v>
      </c>
      <c r="B27" s="19"/>
      <c r="C27" s="61">
        <v>0</v>
      </c>
      <c r="D27" s="70">
        <v>0</v>
      </c>
      <c r="E27" s="61">
        <v>0</v>
      </c>
      <c r="F27" s="61">
        <v>0</v>
      </c>
      <c r="G27" s="61">
        <v>0</v>
      </c>
      <c r="H27" s="61">
        <v>0</v>
      </c>
      <c r="I27" s="60">
        <v>0</v>
      </c>
      <c r="J27" s="61">
        <v>0</v>
      </c>
      <c r="K27" s="61">
        <v>0</v>
      </c>
      <c r="L27" s="61">
        <v>0</v>
      </c>
      <c r="M27" s="61">
        <v>0</v>
      </c>
      <c r="N27" s="61"/>
      <c r="O27" s="61">
        <f t="shared" ref="O27:O39" si="5">SUM(C27:N27)</f>
        <v>0</v>
      </c>
      <c r="P27" s="61">
        <v>0</v>
      </c>
      <c r="Q27" s="61">
        <f t="shared" si="4"/>
        <v>0</v>
      </c>
      <c r="R27" s="96">
        <v>0</v>
      </c>
    </row>
    <row r="28" spans="1:18" s="16" customFormat="1" ht="18.75">
      <c r="A28" s="19" t="s">
        <v>11</v>
      </c>
      <c r="B28" s="19"/>
      <c r="C28" s="61">
        <v>3</v>
      </c>
      <c r="D28" s="70">
        <v>2</v>
      </c>
      <c r="E28" s="61">
        <v>2</v>
      </c>
      <c r="F28" s="61">
        <v>1</v>
      </c>
      <c r="G28" s="61">
        <v>2</v>
      </c>
      <c r="H28" s="61">
        <v>3</v>
      </c>
      <c r="I28" s="60">
        <v>4</v>
      </c>
      <c r="J28" s="61">
        <v>3</v>
      </c>
      <c r="K28" s="61">
        <v>2</v>
      </c>
      <c r="L28" s="61">
        <v>1</v>
      </c>
      <c r="M28" s="61">
        <v>3</v>
      </c>
      <c r="N28" s="61"/>
      <c r="O28" s="61">
        <f t="shared" si="5"/>
        <v>26</v>
      </c>
      <c r="P28" s="61">
        <v>17</v>
      </c>
      <c r="Q28" s="61">
        <f t="shared" si="4"/>
        <v>9</v>
      </c>
      <c r="R28" s="93">
        <v>0.35</v>
      </c>
    </row>
    <row r="29" spans="1:18" s="16" customFormat="1" ht="18.75">
      <c r="A29" s="19" t="s">
        <v>17</v>
      </c>
      <c r="B29" s="19"/>
      <c r="C29" s="61">
        <v>0</v>
      </c>
      <c r="D29" s="70">
        <v>1</v>
      </c>
      <c r="E29" s="61">
        <v>0</v>
      </c>
      <c r="F29" s="61">
        <v>0</v>
      </c>
      <c r="G29" s="61">
        <v>2</v>
      </c>
      <c r="H29" s="61">
        <v>1</v>
      </c>
      <c r="I29" s="60">
        <v>0</v>
      </c>
      <c r="J29" s="61">
        <v>0</v>
      </c>
      <c r="K29" s="61">
        <v>0</v>
      </c>
      <c r="L29" s="61">
        <v>0</v>
      </c>
      <c r="M29" s="61">
        <v>2</v>
      </c>
      <c r="N29" s="61"/>
      <c r="O29" s="61">
        <f t="shared" si="5"/>
        <v>6</v>
      </c>
      <c r="P29" s="61">
        <v>5</v>
      </c>
      <c r="Q29" s="61">
        <f t="shared" si="4"/>
        <v>1</v>
      </c>
      <c r="R29" s="93">
        <v>0.17</v>
      </c>
    </row>
    <row r="30" spans="1:18" s="16" customFormat="1" ht="18.75">
      <c r="A30" s="19" t="s">
        <v>16</v>
      </c>
      <c r="B30" s="19"/>
      <c r="C30" s="61">
        <v>2</v>
      </c>
      <c r="D30" s="70">
        <v>3</v>
      </c>
      <c r="E30" s="61">
        <v>4</v>
      </c>
      <c r="F30" s="61">
        <v>12</v>
      </c>
      <c r="G30" s="61">
        <v>8</v>
      </c>
      <c r="H30" s="61">
        <v>4</v>
      </c>
      <c r="I30" s="60">
        <v>2</v>
      </c>
      <c r="J30" s="61">
        <v>4</v>
      </c>
      <c r="K30" s="61">
        <v>4</v>
      </c>
      <c r="L30" s="61">
        <v>4</v>
      </c>
      <c r="M30" s="61">
        <v>7</v>
      </c>
      <c r="N30" s="61"/>
      <c r="O30" s="61">
        <f t="shared" si="5"/>
        <v>54</v>
      </c>
      <c r="P30" s="61">
        <v>44</v>
      </c>
      <c r="Q30" s="61">
        <f t="shared" si="4"/>
        <v>10</v>
      </c>
      <c r="R30" s="93">
        <v>0.19</v>
      </c>
    </row>
    <row r="31" spans="1:18" s="16" customFormat="1" ht="18.75">
      <c r="A31" s="19" t="s">
        <v>64</v>
      </c>
      <c r="B31" s="19"/>
      <c r="C31" s="61">
        <v>0</v>
      </c>
      <c r="D31" s="70">
        <v>0</v>
      </c>
      <c r="E31" s="61">
        <v>0</v>
      </c>
      <c r="F31" s="61">
        <v>0</v>
      </c>
      <c r="G31" s="61">
        <v>0</v>
      </c>
      <c r="H31" s="61">
        <v>0</v>
      </c>
      <c r="I31" s="60">
        <v>0</v>
      </c>
      <c r="J31" s="61">
        <v>1</v>
      </c>
      <c r="K31" s="61">
        <v>1</v>
      </c>
      <c r="L31" s="61">
        <v>0</v>
      </c>
      <c r="M31" s="61">
        <v>0</v>
      </c>
      <c r="N31" s="61"/>
      <c r="O31" s="61">
        <f t="shared" si="5"/>
        <v>2</v>
      </c>
      <c r="P31" s="61">
        <v>0</v>
      </c>
      <c r="Q31" s="61">
        <f t="shared" si="4"/>
        <v>2</v>
      </c>
      <c r="R31" s="93">
        <v>2</v>
      </c>
    </row>
    <row r="32" spans="1:18" s="16" customFormat="1" ht="18.75">
      <c r="A32" s="19" t="s">
        <v>19</v>
      </c>
      <c r="B32" s="19"/>
      <c r="C32" s="61">
        <v>0</v>
      </c>
      <c r="D32" s="70">
        <v>1</v>
      </c>
      <c r="E32" s="61">
        <v>1</v>
      </c>
      <c r="F32" s="61">
        <v>0</v>
      </c>
      <c r="G32" s="61">
        <v>0</v>
      </c>
      <c r="H32" s="61">
        <v>1</v>
      </c>
      <c r="I32" s="60">
        <v>1</v>
      </c>
      <c r="J32" s="61">
        <v>0</v>
      </c>
      <c r="K32" s="61">
        <v>0</v>
      </c>
      <c r="L32" s="61">
        <v>0</v>
      </c>
      <c r="M32" s="61">
        <v>0</v>
      </c>
      <c r="N32" s="61"/>
      <c r="O32" s="61">
        <f t="shared" si="5"/>
        <v>4</v>
      </c>
      <c r="P32" s="61">
        <v>1</v>
      </c>
      <c r="Q32" s="61">
        <f t="shared" si="4"/>
        <v>3</v>
      </c>
      <c r="R32" s="93">
        <v>0.75</v>
      </c>
    </row>
    <row r="33" spans="1:19" s="16" customFormat="1" ht="18.75">
      <c r="A33" s="19" t="s">
        <v>18</v>
      </c>
      <c r="B33" s="19"/>
      <c r="C33" s="61">
        <v>5</v>
      </c>
      <c r="D33" s="70">
        <v>3</v>
      </c>
      <c r="E33" s="61">
        <v>2</v>
      </c>
      <c r="F33" s="61">
        <v>8</v>
      </c>
      <c r="G33" s="61">
        <v>5</v>
      </c>
      <c r="H33" s="61">
        <v>7</v>
      </c>
      <c r="I33" s="60">
        <v>7</v>
      </c>
      <c r="J33" s="61">
        <v>4</v>
      </c>
      <c r="K33" s="61">
        <v>6</v>
      </c>
      <c r="L33" s="61">
        <v>8</v>
      </c>
      <c r="M33" s="61">
        <v>8</v>
      </c>
      <c r="N33" s="61"/>
      <c r="O33" s="61">
        <f t="shared" si="5"/>
        <v>63</v>
      </c>
      <c r="P33" s="61">
        <v>58</v>
      </c>
      <c r="Q33" s="61">
        <f t="shared" si="4"/>
        <v>5</v>
      </c>
      <c r="R33" s="93">
        <v>0.08</v>
      </c>
    </row>
    <row r="34" spans="1:19" s="16" customFormat="1" ht="18.75">
      <c r="A34" s="19" t="s">
        <v>80</v>
      </c>
      <c r="B34" s="19"/>
      <c r="C34" s="61">
        <v>3</v>
      </c>
      <c r="D34" s="70">
        <v>2</v>
      </c>
      <c r="E34" s="61">
        <v>5</v>
      </c>
      <c r="F34" s="61">
        <v>3</v>
      </c>
      <c r="G34" s="61">
        <v>7</v>
      </c>
      <c r="H34" s="61">
        <v>0</v>
      </c>
      <c r="I34" s="60">
        <v>5</v>
      </c>
      <c r="J34" s="61">
        <v>3</v>
      </c>
      <c r="K34" s="61">
        <v>4</v>
      </c>
      <c r="L34" s="61">
        <v>6</v>
      </c>
      <c r="M34" s="61">
        <v>4</v>
      </c>
      <c r="N34" s="61"/>
      <c r="O34" s="61">
        <f t="shared" si="5"/>
        <v>42</v>
      </c>
      <c r="P34" s="61">
        <v>20</v>
      </c>
      <c r="Q34" s="61">
        <f t="shared" si="4"/>
        <v>22</v>
      </c>
      <c r="R34" s="93">
        <v>0.52</v>
      </c>
    </row>
    <row r="35" spans="1:19" s="16" customFormat="1" ht="18.75">
      <c r="A35" s="19" t="s">
        <v>74</v>
      </c>
      <c r="B35" s="57"/>
      <c r="C35" s="61">
        <v>1</v>
      </c>
      <c r="D35" s="70">
        <v>3</v>
      </c>
      <c r="E35" s="61">
        <v>0</v>
      </c>
      <c r="F35" s="61">
        <v>3</v>
      </c>
      <c r="G35" s="61">
        <v>1</v>
      </c>
      <c r="H35" s="61">
        <v>3</v>
      </c>
      <c r="I35" s="60">
        <v>4</v>
      </c>
      <c r="J35" s="61">
        <v>1</v>
      </c>
      <c r="K35" s="61">
        <v>3</v>
      </c>
      <c r="L35" s="61">
        <v>1</v>
      </c>
      <c r="M35" s="61">
        <v>2</v>
      </c>
      <c r="N35" s="61"/>
      <c r="O35" s="61">
        <f t="shared" si="5"/>
        <v>22</v>
      </c>
      <c r="P35" s="61">
        <v>26</v>
      </c>
      <c r="Q35" s="61">
        <f t="shared" si="4"/>
        <v>-4</v>
      </c>
      <c r="R35" s="93">
        <v>-0.15</v>
      </c>
    </row>
    <row r="36" spans="1:19" s="16" customFormat="1" ht="18.75">
      <c r="A36" s="19" t="s">
        <v>20</v>
      </c>
      <c r="B36" s="57"/>
      <c r="C36" s="61">
        <v>10</v>
      </c>
      <c r="D36" s="70">
        <v>5</v>
      </c>
      <c r="E36" s="61">
        <v>9</v>
      </c>
      <c r="F36" s="61">
        <v>3</v>
      </c>
      <c r="G36" s="61">
        <v>6</v>
      </c>
      <c r="H36" s="61">
        <v>7</v>
      </c>
      <c r="I36" s="60">
        <v>11</v>
      </c>
      <c r="J36" s="61">
        <v>10</v>
      </c>
      <c r="K36" s="61">
        <v>6</v>
      </c>
      <c r="L36" s="61">
        <v>10</v>
      </c>
      <c r="M36" s="61">
        <v>4</v>
      </c>
      <c r="N36" s="61"/>
      <c r="O36" s="61">
        <f t="shared" si="5"/>
        <v>81</v>
      </c>
      <c r="P36" s="61">
        <v>74</v>
      </c>
      <c r="Q36" s="61">
        <f t="shared" si="4"/>
        <v>7</v>
      </c>
      <c r="R36" s="93">
        <v>0.09</v>
      </c>
    </row>
    <row r="37" spans="1:19" s="16" customFormat="1" ht="18.75">
      <c r="A37" s="19" t="s">
        <v>81</v>
      </c>
      <c r="B37" s="57"/>
      <c r="C37" s="61">
        <v>8</v>
      </c>
      <c r="D37" s="70">
        <v>3</v>
      </c>
      <c r="E37" s="61">
        <v>1</v>
      </c>
      <c r="F37" s="61">
        <v>4</v>
      </c>
      <c r="G37" s="61">
        <v>5</v>
      </c>
      <c r="H37" s="61">
        <v>6</v>
      </c>
      <c r="I37" s="60">
        <v>5</v>
      </c>
      <c r="J37" s="61">
        <v>5</v>
      </c>
      <c r="K37" s="61">
        <v>4</v>
      </c>
      <c r="L37" s="61">
        <v>10</v>
      </c>
      <c r="M37" s="61">
        <v>10</v>
      </c>
      <c r="N37" s="61"/>
      <c r="O37" s="61">
        <f t="shared" si="5"/>
        <v>61</v>
      </c>
      <c r="P37" s="61">
        <v>26</v>
      </c>
      <c r="Q37" s="61">
        <f t="shared" si="4"/>
        <v>35</v>
      </c>
      <c r="R37" s="93">
        <v>0.56999999999999995</v>
      </c>
    </row>
    <row r="38" spans="1:19" s="16" customFormat="1" ht="18.75">
      <c r="A38" s="19" t="s">
        <v>67</v>
      </c>
      <c r="B38" s="57"/>
      <c r="C38" s="63">
        <v>2</v>
      </c>
      <c r="D38" s="72">
        <v>2</v>
      </c>
      <c r="E38" s="63">
        <v>4</v>
      </c>
      <c r="F38" s="63">
        <v>1</v>
      </c>
      <c r="G38" s="63">
        <v>0</v>
      </c>
      <c r="H38" s="63">
        <v>2</v>
      </c>
      <c r="I38" s="62">
        <v>0</v>
      </c>
      <c r="J38" s="63">
        <v>0</v>
      </c>
      <c r="K38" s="63">
        <v>0</v>
      </c>
      <c r="L38" s="63">
        <v>0</v>
      </c>
      <c r="M38" s="63">
        <v>0</v>
      </c>
      <c r="N38" s="61"/>
      <c r="O38" s="63">
        <f t="shared" si="5"/>
        <v>11</v>
      </c>
      <c r="P38" s="63">
        <v>19</v>
      </c>
      <c r="Q38" s="63">
        <f t="shared" si="4"/>
        <v>-8</v>
      </c>
      <c r="R38" s="94">
        <v>-0.42</v>
      </c>
    </row>
    <row r="39" spans="1:19" s="16" customFormat="1" ht="18.75">
      <c r="A39" s="59" t="s">
        <v>7</v>
      </c>
      <c r="B39" s="59"/>
      <c r="C39" s="64">
        <v>34</v>
      </c>
      <c r="D39" s="76">
        <v>29</v>
      </c>
      <c r="E39" s="64">
        <v>30</v>
      </c>
      <c r="F39" s="64">
        <v>36</v>
      </c>
      <c r="G39" s="65">
        <v>36</v>
      </c>
      <c r="H39" s="64">
        <v>34</v>
      </c>
      <c r="I39" s="28">
        <v>40</v>
      </c>
      <c r="J39" s="64">
        <v>33</v>
      </c>
      <c r="K39" s="64">
        <v>30</v>
      </c>
      <c r="L39" s="64">
        <f>SUM(L26:L38)</f>
        <v>43</v>
      </c>
      <c r="M39" s="64">
        <f>SUM(M26:M38)</f>
        <v>44</v>
      </c>
      <c r="N39" s="64"/>
      <c r="O39" s="65">
        <f t="shared" si="5"/>
        <v>389</v>
      </c>
      <c r="P39" s="64">
        <v>319</v>
      </c>
      <c r="Q39" s="65">
        <f t="shared" si="4"/>
        <v>70</v>
      </c>
      <c r="R39" s="95">
        <v>0.18</v>
      </c>
      <c r="S39" s="17"/>
    </row>
    <row r="40" spans="1:19" s="16" customFormat="1" ht="18.75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97"/>
    </row>
    <row r="41" spans="1:19" s="16" customFormat="1" ht="18.75">
      <c r="A41" s="59" t="s">
        <v>22</v>
      </c>
      <c r="B41" s="59"/>
      <c r="C41" s="64">
        <v>53</v>
      </c>
      <c r="D41" s="64">
        <v>38</v>
      </c>
      <c r="E41" s="64">
        <v>51</v>
      </c>
      <c r="F41" s="64">
        <v>56</v>
      </c>
      <c r="G41" s="64">
        <v>70</v>
      </c>
      <c r="H41" s="64">
        <v>58</v>
      </c>
      <c r="I41" s="64">
        <v>67</v>
      </c>
      <c r="J41" s="64">
        <v>77</v>
      </c>
      <c r="K41" s="64">
        <v>63</v>
      </c>
      <c r="L41" s="64">
        <v>63</v>
      </c>
      <c r="M41" s="64">
        <f>SUM(M39+M23)</f>
        <v>58</v>
      </c>
      <c r="N41" s="64"/>
      <c r="O41" s="64">
        <f>SUM(C41:N41)</f>
        <v>654</v>
      </c>
      <c r="P41" s="64">
        <v>520</v>
      </c>
      <c r="Q41" s="65">
        <f>+SUM(O41-P41)</f>
        <v>134</v>
      </c>
      <c r="R41" s="98">
        <v>0.21</v>
      </c>
    </row>
    <row r="42" spans="1:19" s="16" customFormat="1" ht="18.75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118"/>
      <c r="Q42" s="27"/>
      <c r="R42" s="99"/>
    </row>
    <row r="43" spans="1:19" s="16" customFormat="1" ht="18.75">
      <c r="A43" s="19" t="s">
        <v>23</v>
      </c>
      <c r="B43" s="19"/>
      <c r="C43" s="61">
        <v>29</v>
      </c>
      <c r="D43" s="61">
        <v>30</v>
      </c>
      <c r="E43" s="61">
        <v>30</v>
      </c>
      <c r="F43" s="61">
        <v>15</v>
      </c>
      <c r="G43" s="61">
        <v>16</v>
      </c>
      <c r="H43" s="61">
        <v>17</v>
      </c>
      <c r="I43" s="61">
        <v>15</v>
      </c>
      <c r="J43" s="61">
        <v>27</v>
      </c>
      <c r="K43" s="61">
        <v>27</v>
      </c>
      <c r="L43" s="61">
        <v>21</v>
      </c>
      <c r="M43" s="61">
        <v>26</v>
      </c>
      <c r="N43" s="61"/>
      <c r="O43" s="61">
        <f>SUM(C43:N43)</f>
        <v>253</v>
      </c>
      <c r="P43" s="61">
        <v>273</v>
      </c>
      <c r="Q43" s="61">
        <f t="shared" ref="Q43:Q46" si="6">+SUM(O43-P43)</f>
        <v>-20</v>
      </c>
      <c r="R43" s="100">
        <v>-7.0000000000000007E-2</v>
      </c>
    </row>
    <row r="44" spans="1:19" s="16" customFormat="1" ht="18.75">
      <c r="A44" s="19" t="s">
        <v>24</v>
      </c>
      <c r="B44" s="19"/>
      <c r="C44" s="61">
        <v>254</v>
      </c>
      <c r="D44" s="61">
        <v>334</v>
      </c>
      <c r="E44" s="61">
        <v>251</v>
      </c>
      <c r="F44" s="61">
        <v>294</v>
      </c>
      <c r="G44" s="61">
        <v>201</v>
      </c>
      <c r="H44" s="61">
        <v>273</v>
      </c>
      <c r="I44" s="61">
        <v>282</v>
      </c>
      <c r="J44" s="61">
        <v>272</v>
      </c>
      <c r="K44" s="61">
        <v>295</v>
      </c>
      <c r="L44" s="61">
        <v>223</v>
      </c>
      <c r="M44" s="61">
        <v>301</v>
      </c>
      <c r="N44" s="61"/>
      <c r="O44" s="61">
        <f t="shared" ref="O44:O46" si="7">SUM(C44:N44)</f>
        <v>2980</v>
      </c>
      <c r="P44" s="61">
        <v>2781</v>
      </c>
      <c r="Q44" s="61">
        <f t="shared" si="6"/>
        <v>199</v>
      </c>
      <c r="R44" s="100">
        <v>7.0000000000000007E-2</v>
      </c>
    </row>
    <row r="45" spans="1:19" s="16" customFormat="1" ht="18.75">
      <c r="A45" s="19" t="s">
        <v>25</v>
      </c>
      <c r="B45" s="19"/>
      <c r="C45" s="61">
        <v>13</v>
      </c>
      <c r="D45" s="60">
        <v>20</v>
      </c>
      <c r="E45" s="61">
        <v>17</v>
      </c>
      <c r="F45" s="61">
        <v>11</v>
      </c>
      <c r="G45" s="61">
        <v>11</v>
      </c>
      <c r="H45" s="61">
        <v>16</v>
      </c>
      <c r="I45" s="61">
        <v>17</v>
      </c>
      <c r="J45" s="61">
        <v>13</v>
      </c>
      <c r="K45" s="61">
        <v>9</v>
      </c>
      <c r="L45" s="61">
        <v>10</v>
      </c>
      <c r="M45" s="61">
        <v>17</v>
      </c>
      <c r="N45" s="61"/>
      <c r="O45" s="61">
        <f t="shared" si="7"/>
        <v>154</v>
      </c>
      <c r="P45" s="61">
        <v>181</v>
      </c>
      <c r="Q45" s="61">
        <f t="shared" si="6"/>
        <v>-27</v>
      </c>
      <c r="R45" s="100">
        <v>-0.15</v>
      </c>
    </row>
    <row r="46" spans="1:19" s="16" customFormat="1" ht="18.75">
      <c r="A46" s="19" t="s">
        <v>26</v>
      </c>
      <c r="B46" s="19"/>
      <c r="C46" s="61">
        <v>17</v>
      </c>
      <c r="D46" s="61">
        <v>23</v>
      </c>
      <c r="E46" s="61">
        <v>14</v>
      </c>
      <c r="F46" s="61">
        <v>15</v>
      </c>
      <c r="G46" s="61">
        <v>17</v>
      </c>
      <c r="H46" s="61">
        <v>27</v>
      </c>
      <c r="I46" s="61">
        <v>21</v>
      </c>
      <c r="J46" s="61">
        <v>11</v>
      </c>
      <c r="K46" s="61">
        <v>19</v>
      </c>
      <c r="L46" s="61">
        <v>19</v>
      </c>
      <c r="M46" s="61">
        <v>16</v>
      </c>
      <c r="N46" s="61"/>
      <c r="O46" s="61">
        <f t="shared" si="7"/>
        <v>199</v>
      </c>
      <c r="P46" s="61">
        <v>203</v>
      </c>
      <c r="Q46" s="61">
        <f t="shared" si="6"/>
        <v>-4</v>
      </c>
      <c r="R46" s="100">
        <v>-0.02</v>
      </c>
    </row>
    <row r="47" spans="1:19" s="16" customFormat="1" ht="18.75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0"/>
    </row>
    <row r="48" spans="1:19" s="16" customFormat="1" ht="18.75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10"/>
    </row>
    <row r="49" spans="1:21" s="16" customFormat="1" ht="12.4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97"/>
    </row>
    <row r="50" spans="1:21" s="16" customFormat="1" ht="12.4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97"/>
    </row>
    <row r="51" spans="1:21" s="16" customFormat="1" ht="12.4" customHeight="1">
      <c r="A51" s="57"/>
      <c r="B51" s="5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  <c r="Q51" s="22"/>
      <c r="R51" s="97"/>
    </row>
    <row r="52" spans="1:21" s="16" customFormat="1" ht="6" customHeight="1">
      <c r="A52" s="57"/>
      <c r="B52" s="5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22"/>
      <c r="R52" s="97"/>
    </row>
    <row r="53" spans="1:21" s="16" customFormat="1" ht="6" hidden="1" customHeight="1">
      <c r="A53" s="57"/>
      <c r="B53" s="5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22"/>
      <c r="R53" s="97"/>
    </row>
    <row r="54" spans="1:21" s="16" customFormat="1" ht="13.5" customHeight="1">
      <c r="A54" s="59"/>
      <c r="B54" s="59"/>
      <c r="C54" s="24"/>
      <c r="D54" s="32"/>
      <c r="E54" s="50" t="s">
        <v>92</v>
      </c>
      <c r="F54" s="50"/>
      <c r="G54" s="50"/>
      <c r="H54" s="50"/>
      <c r="I54" s="50"/>
      <c r="J54" s="50"/>
      <c r="K54" s="51"/>
      <c r="L54" s="51"/>
      <c r="M54" s="32"/>
      <c r="N54" s="24"/>
      <c r="O54" s="25"/>
      <c r="P54" s="26"/>
      <c r="Q54" s="24"/>
      <c r="R54" s="97"/>
    </row>
    <row r="55" spans="1:21" s="16" customFormat="1" ht="14.1" customHeight="1">
      <c r="A55" s="59"/>
      <c r="B55" s="59"/>
      <c r="C55" s="24"/>
      <c r="D55" s="24"/>
      <c r="E55" s="52"/>
      <c r="F55" s="52"/>
      <c r="G55" s="52" t="s">
        <v>27</v>
      </c>
      <c r="H55" s="52"/>
      <c r="I55" s="52"/>
      <c r="J55" s="52"/>
      <c r="K55" s="52"/>
      <c r="L55" s="52"/>
      <c r="M55" s="24"/>
      <c r="N55" s="24"/>
      <c r="O55" s="48" t="s">
        <v>44</v>
      </c>
      <c r="P55" s="49" t="s">
        <v>44</v>
      </c>
      <c r="Q55" s="49" t="s">
        <v>89</v>
      </c>
      <c r="R55" s="111"/>
    </row>
    <row r="56" spans="1:21" s="16" customFormat="1" ht="12.95" customHeight="1">
      <c r="A56" s="59"/>
      <c r="B56" s="59"/>
      <c r="C56" s="41" t="s">
        <v>45</v>
      </c>
      <c r="D56" s="41" t="s">
        <v>46</v>
      </c>
      <c r="E56" s="41" t="s">
        <v>47</v>
      </c>
      <c r="F56" s="41" t="s">
        <v>48</v>
      </c>
      <c r="G56" s="41" t="s">
        <v>49</v>
      </c>
      <c r="H56" s="41" t="s">
        <v>50</v>
      </c>
      <c r="I56" s="41" t="s">
        <v>51</v>
      </c>
      <c r="J56" s="41" t="s">
        <v>52</v>
      </c>
      <c r="K56" s="41" t="s">
        <v>53</v>
      </c>
      <c r="L56" s="41" t="s">
        <v>54</v>
      </c>
      <c r="M56" s="41" t="s">
        <v>55</v>
      </c>
      <c r="N56" s="41" t="s">
        <v>56</v>
      </c>
      <c r="O56" s="42" t="s">
        <v>91</v>
      </c>
      <c r="P56" s="43">
        <v>2016</v>
      </c>
      <c r="Q56" s="44" t="s">
        <v>90</v>
      </c>
      <c r="R56" s="112" t="s">
        <v>68</v>
      </c>
    </row>
    <row r="57" spans="1:21" s="16" customFormat="1" ht="18.75">
      <c r="A57" s="19" t="s">
        <v>8</v>
      </c>
      <c r="B57" s="19"/>
      <c r="C57" s="61">
        <v>0</v>
      </c>
      <c r="D57" s="60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/>
      <c r="O57" s="61">
        <f>SUM(C57:N57)</f>
        <v>0</v>
      </c>
      <c r="P57" s="61">
        <v>0</v>
      </c>
      <c r="Q57" s="61">
        <f t="shared" ref="Q57:Q76" si="8">+SUM(O57-P57)</f>
        <v>0</v>
      </c>
      <c r="R57" s="96">
        <v>0</v>
      </c>
    </row>
    <row r="58" spans="1:21" s="16" customFormat="1" ht="18.75">
      <c r="A58" s="19" t="s">
        <v>9</v>
      </c>
      <c r="B58" s="19"/>
      <c r="C58" s="61">
        <v>0</v>
      </c>
      <c r="D58" s="60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/>
      <c r="O58" s="61">
        <f t="shared" ref="O58:O76" si="9">SUM(C58:N58)</f>
        <v>0</v>
      </c>
      <c r="P58" s="61">
        <v>1</v>
      </c>
      <c r="Q58" s="61">
        <f t="shared" si="8"/>
        <v>-1</v>
      </c>
      <c r="R58" s="96">
        <v>-1</v>
      </c>
    </row>
    <row r="59" spans="1:21" s="16" customFormat="1" ht="18.75">
      <c r="A59" s="19" t="s">
        <v>10</v>
      </c>
      <c r="B59" s="19"/>
      <c r="C59" s="61">
        <v>0</v>
      </c>
      <c r="D59" s="60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/>
      <c r="O59" s="61">
        <f t="shared" si="9"/>
        <v>0</v>
      </c>
      <c r="P59" s="61">
        <v>0</v>
      </c>
      <c r="Q59" s="61">
        <f t="shared" si="8"/>
        <v>0</v>
      </c>
      <c r="R59" s="96">
        <v>0</v>
      </c>
      <c r="U59" s="54"/>
    </row>
    <row r="60" spans="1:21" s="16" customFormat="1" ht="18.75">
      <c r="A60" s="19" t="s">
        <v>11</v>
      </c>
      <c r="B60" s="19"/>
      <c r="C60" s="61">
        <v>0</v>
      </c>
      <c r="D60" s="60">
        <v>0</v>
      </c>
      <c r="E60" s="61">
        <v>0</v>
      </c>
      <c r="F60" s="61">
        <v>0</v>
      </c>
      <c r="G60" s="61">
        <v>0</v>
      </c>
      <c r="H60" s="61">
        <v>0</v>
      </c>
      <c r="I60" s="61">
        <v>1</v>
      </c>
      <c r="J60" s="61">
        <v>0</v>
      </c>
      <c r="K60" s="61">
        <v>8</v>
      </c>
      <c r="L60" s="61">
        <v>0</v>
      </c>
      <c r="M60" s="61">
        <v>2</v>
      </c>
      <c r="N60" s="61"/>
      <c r="O60" s="61">
        <f t="shared" si="9"/>
        <v>11</v>
      </c>
      <c r="P60" s="61">
        <v>1</v>
      </c>
      <c r="Q60" s="61">
        <f t="shared" si="8"/>
        <v>10</v>
      </c>
      <c r="R60" s="96">
        <v>0.9</v>
      </c>
    </row>
    <row r="61" spans="1:21" s="16" customFormat="1" ht="18.75">
      <c r="A61" s="19" t="s">
        <v>12</v>
      </c>
      <c r="B61" s="19"/>
      <c r="C61" s="61">
        <v>0</v>
      </c>
      <c r="D61" s="60">
        <v>0</v>
      </c>
      <c r="E61" s="61">
        <v>0</v>
      </c>
      <c r="F61" s="61">
        <v>1</v>
      </c>
      <c r="G61" s="61">
        <v>1</v>
      </c>
      <c r="H61" s="61">
        <v>0</v>
      </c>
      <c r="I61" s="61">
        <v>0</v>
      </c>
      <c r="J61" s="61">
        <v>1</v>
      </c>
      <c r="K61" s="61">
        <v>0</v>
      </c>
      <c r="L61" s="61">
        <v>0</v>
      </c>
      <c r="M61" s="61">
        <v>0</v>
      </c>
      <c r="N61" s="61"/>
      <c r="O61" s="61">
        <f t="shared" si="9"/>
        <v>3</v>
      </c>
      <c r="P61" s="61">
        <v>5</v>
      </c>
      <c r="Q61" s="61">
        <f t="shared" si="8"/>
        <v>-2</v>
      </c>
      <c r="R61" s="96">
        <v>-0.4</v>
      </c>
    </row>
    <row r="62" spans="1:21" s="16" customFormat="1" ht="18.75">
      <c r="A62" s="19" t="s">
        <v>13</v>
      </c>
      <c r="B62" s="19"/>
      <c r="C62" s="61">
        <v>0</v>
      </c>
      <c r="D62" s="60">
        <v>0</v>
      </c>
      <c r="E62" s="61">
        <v>0</v>
      </c>
      <c r="F62" s="61">
        <v>1</v>
      </c>
      <c r="G62" s="71">
        <v>0</v>
      </c>
      <c r="H62" s="61">
        <v>0</v>
      </c>
      <c r="I62" s="61">
        <v>1</v>
      </c>
      <c r="J62" s="61">
        <v>2</v>
      </c>
      <c r="K62" s="61">
        <v>2</v>
      </c>
      <c r="L62" s="61">
        <v>1</v>
      </c>
      <c r="M62" s="61">
        <v>0</v>
      </c>
      <c r="N62" s="61"/>
      <c r="O62" s="61">
        <f t="shared" si="9"/>
        <v>7</v>
      </c>
      <c r="P62" s="61">
        <v>9</v>
      </c>
      <c r="Q62" s="61">
        <f t="shared" si="8"/>
        <v>-2</v>
      </c>
      <c r="R62" s="96">
        <v>-0.22</v>
      </c>
    </row>
    <row r="63" spans="1:21" s="16" customFormat="1" ht="18.75">
      <c r="A63" s="19" t="s">
        <v>14</v>
      </c>
      <c r="B63" s="19"/>
      <c r="C63" s="61">
        <v>1</v>
      </c>
      <c r="D63" s="60">
        <v>0</v>
      </c>
      <c r="E63" s="61">
        <v>1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/>
      <c r="O63" s="61">
        <f t="shared" si="9"/>
        <v>2</v>
      </c>
      <c r="P63" s="61">
        <v>2</v>
      </c>
      <c r="Q63" s="61">
        <f t="shared" si="8"/>
        <v>0</v>
      </c>
      <c r="R63" s="96">
        <v>0</v>
      </c>
    </row>
    <row r="64" spans="1:21" s="16" customFormat="1" ht="18.75">
      <c r="A64" s="19" t="s">
        <v>28</v>
      </c>
      <c r="B64" s="19"/>
      <c r="C64" s="61">
        <v>1</v>
      </c>
      <c r="D64" s="60">
        <v>1</v>
      </c>
      <c r="E64" s="61">
        <v>1</v>
      </c>
      <c r="F64" s="61">
        <v>2</v>
      </c>
      <c r="G64" s="61">
        <v>8</v>
      </c>
      <c r="H64" s="61">
        <v>3</v>
      </c>
      <c r="I64" s="61">
        <v>2</v>
      </c>
      <c r="J64" s="61">
        <v>7</v>
      </c>
      <c r="K64" s="61">
        <v>1</v>
      </c>
      <c r="L64" s="61">
        <v>2</v>
      </c>
      <c r="M64" s="61">
        <v>0</v>
      </c>
      <c r="N64" s="61"/>
      <c r="O64" s="61">
        <f t="shared" si="9"/>
        <v>28</v>
      </c>
      <c r="P64" s="61">
        <v>27</v>
      </c>
      <c r="Q64" s="61">
        <f t="shared" si="8"/>
        <v>1</v>
      </c>
      <c r="R64" s="96">
        <v>0.04</v>
      </c>
    </row>
    <row r="65" spans="1:18" s="16" customFormat="1" ht="18.75">
      <c r="A65" s="19" t="s">
        <v>29</v>
      </c>
      <c r="B65" s="19"/>
      <c r="C65" s="61">
        <v>0</v>
      </c>
      <c r="D65" s="60">
        <v>4</v>
      </c>
      <c r="E65" s="61">
        <v>1</v>
      </c>
      <c r="F65" s="61">
        <v>1</v>
      </c>
      <c r="G65" s="61">
        <v>4</v>
      </c>
      <c r="H65" s="61">
        <v>0</v>
      </c>
      <c r="I65" s="61">
        <v>2</v>
      </c>
      <c r="J65" s="61">
        <v>4</v>
      </c>
      <c r="K65" s="61">
        <v>0</v>
      </c>
      <c r="L65" s="61">
        <v>2</v>
      </c>
      <c r="M65" s="61">
        <v>3</v>
      </c>
      <c r="N65" s="61"/>
      <c r="O65" s="61">
        <f t="shared" si="9"/>
        <v>21</v>
      </c>
      <c r="P65" s="61">
        <v>23</v>
      </c>
      <c r="Q65" s="61">
        <f t="shared" si="8"/>
        <v>-2</v>
      </c>
      <c r="R65" s="96">
        <v>-0.09</v>
      </c>
    </row>
    <row r="66" spans="1:18" s="16" customFormat="1" ht="18.75">
      <c r="A66" s="19" t="s">
        <v>16</v>
      </c>
      <c r="B66" s="19"/>
      <c r="C66" s="61">
        <v>0</v>
      </c>
      <c r="D66" s="60">
        <v>0</v>
      </c>
      <c r="E66" s="61">
        <v>0</v>
      </c>
      <c r="F66" s="61">
        <v>1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>
        <v>0</v>
      </c>
      <c r="N66" s="69"/>
      <c r="O66" s="61">
        <f t="shared" si="9"/>
        <v>2</v>
      </c>
      <c r="P66" s="61">
        <v>5</v>
      </c>
      <c r="Q66" s="61">
        <f t="shared" si="8"/>
        <v>-3</v>
      </c>
      <c r="R66" s="96">
        <v>-0.6</v>
      </c>
    </row>
    <row r="67" spans="1:18" s="16" customFormat="1" ht="18.75">
      <c r="A67" s="19" t="s">
        <v>17</v>
      </c>
      <c r="B67" s="19"/>
      <c r="C67" s="61">
        <v>0</v>
      </c>
      <c r="D67" s="60">
        <v>1</v>
      </c>
      <c r="E67" s="61">
        <v>0</v>
      </c>
      <c r="F67" s="61">
        <v>0</v>
      </c>
      <c r="G67" s="61">
        <v>0</v>
      </c>
      <c r="H67" s="61">
        <v>1</v>
      </c>
      <c r="I67" s="61">
        <v>0</v>
      </c>
      <c r="J67" s="61">
        <v>0</v>
      </c>
      <c r="K67" s="61">
        <v>0</v>
      </c>
      <c r="L67" s="61">
        <v>0</v>
      </c>
      <c r="M67" s="61">
        <v>1</v>
      </c>
      <c r="N67" s="61"/>
      <c r="O67" s="61">
        <f t="shared" si="9"/>
        <v>3</v>
      </c>
      <c r="P67" s="61">
        <v>5</v>
      </c>
      <c r="Q67" s="61">
        <f t="shared" si="8"/>
        <v>-2</v>
      </c>
      <c r="R67" s="96">
        <v>-0.4</v>
      </c>
    </row>
    <row r="68" spans="1:18" s="16" customFormat="1" ht="18.75">
      <c r="A68" s="19" t="s">
        <v>64</v>
      </c>
      <c r="B68" s="19"/>
      <c r="C68" s="61">
        <v>0</v>
      </c>
      <c r="D68" s="60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2</v>
      </c>
      <c r="K68" s="61">
        <v>0</v>
      </c>
      <c r="L68" s="61">
        <v>0</v>
      </c>
      <c r="M68" s="61">
        <v>0</v>
      </c>
      <c r="N68" s="61"/>
      <c r="O68" s="61">
        <f t="shared" si="9"/>
        <v>2</v>
      </c>
      <c r="P68" s="61">
        <v>0</v>
      </c>
      <c r="Q68" s="61">
        <f t="shared" si="8"/>
        <v>2</v>
      </c>
      <c r="R68" s="96">
        <v>2</v>
      </c>
    </row>
    <row r="69" spans="1:18" s="16" customFormat="1" ht="18.75">
      <c r="A69" s="19" t="s">
        <v>18</v>
      </c>
      <c r="B69" s="19"/>
      <c r="C69" s="61">
        <v>7</v>
      </c>
      <c r="D69" s="60">
        <v>4</v>
      </c>
      <c r="E69" s="61">
        <v>3</v>
      </c>
      <c r="F69" s="61">
        <v>9</v>
      </c>
      <c r="G69" s="61">
        <v>9</v>
      </c>
      <c r="H69" s="61">
        <v>9</v>
      </c>
      <c r="I69" s="61">
        <v>6</v>
      </c>
      <c r="J69" s="61">
        <v>3</v>
      </c>
      <c r="K69" s="61">
        <v>5</v>
      </c>
      <c r="L69" s="61">
        <v>8</v>
      </c>
      <c r="M69" s="61">
        <v>4</v>
      </c>
      <c r="N69" s="61"/>
      <c r="O69" s="61">
        <f t="shared" si="9"/>
        <v>67</v>
      </c>
      <c r="P69" s="61">
        <v>58</v>
      </c>
      <c r="Q69" s="61">
        <f t="shared" si="8"/>
        <v>9</v>
      </c>
      <c r="R69" s="96">
        <v>0.13</v>
      </c>
    </row>
    <row r="70" spans="1:18" s="16" customFormat="1" ht="18.75">
      <c r="A70" s="19" t="s">
        <v>75</v>
      </c>
      <c r="B70" s="19"/>
      <c r="C70" s="61">
        <v>1</v>
      </c>
      <c r="D70" s="60">
        <v>3</v>
      </c>
      <c r="E70" s="61">
        <v>0</v>
      </c>
      <c r="F70" s="61">
        <v>3</v>
      </c>
      <c r="G70" s="61">
        <v>1</v>
      </c>
      <c r="H70" s="61">
        <v>3</v>
      </c>
      <c r="I70" s="61">
        <v>4</v>
      </c>
      <c r="J70" s="61">
        <v>0</v>
      </c>
      <c r="K70" s="61">
        <v>3</v>
      </c>
      <c r="L70" s="61">
        <v>1</v>
      </c>
      <c r="M70" s="61">
        <v>2</v>
      </c>
      <c r="N70" s="61"/>
      <c r="O70" s="61">
        <f t="shared" si="9"/>
        <v>21</v>
      </c>
      <c r="P70" s="61">
        <v>25</v>
      </c>
      <c r="Q70" s="61">
        <f t="shared" si="8"/>
        <v>-4</v>
      </c>
      <c r="R70" s="96">
        <v>-0.16</v>
      </c>
    </row>
    <row r="71" spans="1:18" s="16" customFormat="1" ht="18.75">
      <c r="A71" s="19" t="s">
        <v>30</v>
      </c>
      <c r="B71" s="19"/>
      <c r="C71" s="61">
        <v>3</v>
      </c>
      <c r="D71" s="60">
        <v>2</v>
      </c>
      <c r="E71" s="61">
        <v>5</v>
      </c>
      <c r="F71" s="61">
        <v>3</v>
      </c>
      <c r="G71" s="61">
        <v>7</v>
      </c>
      <c r="H71" s="61">
        <v>0</v>
      </c>
      <c r="I71" s="61">
        <v>5</v>
      </c>
      <c r="J71" s="61">
        <v>3</v>
      </c>
      <c r="K71" s="61">
        <v>4</v>
      </c>
      <c r="L71" s="61">
        <v>6</v>
      </c>
      <c r="M71" s="61">
        <v>3</v>
      </c>
      <c r="N71" s="61"/>
      <c r="O71" s="61">
        <f t="shared" si="9"/>
        <v>41</v>
      </c>
      <c r="P71" s="61">
        <v>20</v>
      </c>
      <c r="Q71" s="61">
        <f t="shared" si="8"/>
        <v>21</v>
      </c>
      <c r="R71" s="96">
        <v>0.51</v>
      </c>
    </row>
    <row r="72" spans="1:18" s="16" customFormat="1" ht="18.75">
      <c r="A72" s="19" t="s">
        <v>19</v>
      </c>
      <c r="B72" s="19"/>
      <c r="C72" s="61">
        <v>0</v>
      </c>
      <c r="D72" s="60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/>
      <c r="O72" s="61">
        <f t="shared" si="9"/>
        <v>0</v>
      </c>
      <c r="P72" s="61">
        <v>0</v>
      </c>
      <c r="Q72" s="61">
        <f t="shared" si="8"/>
        <v>0</v>
      </c>
      <c r="R72" s="96">
        <v>0</v>
      </c>
    </row>
    <row r="73" spans="1:18" s="16" customFormat="1" ht="18.75">
      <c r="A73" s="19" t="s">
        <v>20</v>
      </c>
      <c r="B73" s="19"/>
      <c r="C73" s="61">
        <v>6</v>
      </c>
      <c r="D73" s="60">
        <v>9</v>
      </c>
      <c r="E73" s="61">
        <v>5</v>
      </c>
      <c r="F73" s="61">
        <v>3</v>
      </c>
      <c r="G73" s="61">
        <v>5</v>
      </c>
      <c r="H73" s="61">
        <v>8</v>
      </c>
      <c r="I73" s="61">
        <v>9</v>
      </c>
      <c r="J73" s="61">
        <v>8</v>
      </c>
      <c r="K73" s="61">
        <v>4</v>
      </c>
      <c r="L73" s="61">
        <v>8</v>
      </c>
      <c r="M73" s="61">
        <v>3</v>
      </c>
      <c r="N73" s="61"/>
      <c r="O73" s="61">
        <f t="shared" si="9"/>
        <v>68</v>
      </c>
      <c r="P73" s="61">
        <v>60</v>
      </c>
      <c r="Q73" s="61">
        <f t="shared" si="8"/>
        <v>8</v>
      </c>
      <c r="R73" s="96">
        <v>0.22</v>
      </c>
    </row>
    <row r="74" spans="1:18" s="16" customFormat="1" ht="18.75">
      <c r="A74" s="19" t="s">
        <v>21</v>
      </c>
      <c r="B74" s="19"/>
      <c r="C74" s="61">
        <v>1</v>
      </c>
      <c r="D74" s="60">
        <v>3</v>
      </c>
      <c r="E74" s="61">
        <v>0</v>
      </c>
      <c r="F74" s="61">
        <v>3</v>
      </c>
      <c r="G74" s="61">
        <v>6</v>
      </c>
      <c r="H74" s="61">
        <v>10</v>
      </c>
      <c r="I74" s="61">
        <v>7</v>
      </c>
      <c r="J74" s="61">
        <v>6</v>
      </c>
      <c r="K74" s="61">
        <v>4</v>
      </c>
      <c r="L74" s="61">
        <v>9</v>
      </c>
      <c r="M74" s="61">
        <v>14</v>
      </c>
      <c r="N74" s="61"/>
      <c r="O74" s="61">
        <f t="shared" si="9"/>
        <v>63</v>
      </c>
      <c r="P74" s="61">
        <v>13</v>
      </c>
      <c r="Q74" s="61">
        <f t="shared" si="8"/>
        <v>50</v>
      </c>
      <c r="R74" s="96">
        <v>0.79</v>
      </c>
    </row>
    <row r="75" spans="1:18" s="16" customFormat="1" ht="18.75">
      <c r="A75" s="19" t="s">
        <v>67</v>
      </c>
      <c r="B75" s="19"/>
      <c r="C75" s="63">
        <v>0</v>
      </c>
      <c r="D75" s="62">
        <v>4</v>
      </c>
      <c r="E75" s="63">
        <v>5</v>
      </c>
      <c r="F75" s="63">
        <v>0</v>
      </c>
      <c r="G75" s="63">
        <v>0</v>
      </c>
      <c r="H75" s="63">
        <v>1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/>
      <c r="O75" s="63">
        <f t="shared" si="9"/>
        <v>10</v>
      </c>
      <c r="P75" s="63">
        <v>17</v>
      </c>
      <c r="Q75" s="63">
        <f t="shared" si="8"/>
        <v>-7</v>
      </c>
      <c r="R75" s="101">
        <v>-0.41</v>
      </c>
    </row>
    <row r="76" spans="1:18" s="16" customFormat="1" ht="16.149999999999999" customHeight="1">
      <c r="A76" s="103" t="s">
        <v>31</v>
      </c>
      <c r="B76" s="103"/>
      <c r="C76" s="77">
        <v>20</v>
      </c>
      <c r="D76" s="28">
        <v>31</v>
      </c>
      <c r="E76" s="77">
        <v>21</v>
      </c>
      <c r="F76" s="77">
        <v>27</v>
      </c>
      <c r="G76" s="77">
        <v>41</v>
      </c>
      <c r="H76" s="77">
        <v>35</v>
      </c>
      <c r="I76" s="77">
        <v>37</v>
      </c>
      <c r="J76" s="77">
        <v>36</v>
      </c>
      <c r="K76" s="77">
        <v>31</v>
      </c>
      <c r="L76" s="77">
        <f>SUM(L57:L75)</f>
        <v>38</v>
      </c>
      <c r="M76" s="77">
        <f>SUM(M57:M75)</f>
        <v>32</v>
      </c>
      <c r="N76" s="77"/>
      <c r="O76" s="65">
        <f t="shared" si="9"/>
        <v>349</v>
      </c>
      <c r="P76" s="77">
        <v>271</v>
      </c>
      <c r="Q76" s="65">
        <f t="shared" si="8"/>
        <v>78</v>
      </c>
      <c r="R76" s="98">
        <v>0.22</v>
      </c>
    </row>
    <row r="77" spans="1:18" s="16" customFormat="1" ht="6.95" customHeight="1">
      <c r="A77" s="103"/>
      <c r="B77" s="103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8"/>
      <c r="P77" s="78"/>
      <c r="Q77" s="77"/>
      <c r="R77" s="102"/>
    </row>
    <row r="78" spans="1:18" s="16" customFormat="1" ht="18.75">
      <c r="A78" s="19" t="s">
        <v>32</v>
      </c>
      <c r="B78" s="19"/>
      <c r="C78" s="61">
        <v>2414</v>
      </c>
      <c r="D78" s="69">
        <v>1927</v>
      </c>
      <c r="E78" s="61">
        <v>1747</v>
      </c>
      <c r="F78" s="61">
        <v>1020</v>
      </c>
      <c r="G78" s="61">
        <v>2721</v>
      </c>
      <c r="H78" s="61">
        <v>2306</v>
      </c>
      <c r="I78" s="61">
        <v>1269</v>
      </c>
      <c r="J78" s="61">
        <v>2138</v>
      </c>
      <c r="K78" s="71">
        <v>832</v>
      </c>
      <c r="L78" s="61">
        <v>1192.02</v>
      </c>
      <c r="M78" s="61">
        <v>690</v>
      </c>
      <c r="N78" s="69"/>
      <c r="O78" s="119">
        <f>SUM(C78:N78)</f>
        <v>18256.02</v>
      </c>
      <c r="P78" s="61">
        <v>17327</v>
      </c>
      <c r="Q78" s="121">
        <v>929</v>
      </c>
      <c r="R78" s="96">
        <v>0.05</v>
      </c>
    </row>
    <row r="79" spans="1:18" s="16" customFormat="1" ht="18.75">
      <c r="A79" s="104" t="s">
        <v>62</v>
      </c>
      <c r="B79" s="104"/>
      <c r="C79" s="79">
        <v>5916</v>
      </c>
      <c r="D79" s="80">
        <v>6187</v>
      </c>
      <c r="E79" s="79">
        <v>7243</v>
      </c>
      <c r="F79" s="79">
        <v>4467</v>
      </c>
      <c r="G79" s="79">
        <v>5518</v>
      </c>
      <c r="H79" s="79">
        <v>7989</v>
      </c>
      <c r="I79" s="79">
        <v>5126</v>
      </c>
      <c r="J79" s="80">
        <v>7124</v>
      </c>
      <c r="K79" s="109">
        <v>5682</v>
      </c>
      <c r="L79" s="79">
        <v>7721.87</v>
      </c>
      <c r="M79" s="80">
        <v>5799.23</v>
      </c>
      <c r="N79" s="80"/>
      <c r="O79" s="119">
        <f>SUM(C79:N79)</f>
        <v>68773.100000000006</v>
      </c>
      <c r="P79" s="79">
        <v>74938</v>
      </c>
      <c r="Q79" s="121">
        <v>-6165</v>
      </c>
      <c r="R79" s="96">
        <v>-0.08</v>
      </c>
    </row>
    <row r="80" spans="1:18" s="16" customFormat="1" ht="18.75">
      <c r="A80" s="58" t="s">
        <v>61</v>
      </c>
      <c r="B80" s="58"/>
      <c r="C80" s="81">
        <v>0</v>
      </c>
      <c r="D80" s="82">
        <v>0</v>
      </c>
      <c r="E80" s="81">
        <v>0</v>
      </c>
      <c r="F80" s="81">
        <v>0</v>
      </c>
      <c r="G80" s="81">
        <v>2307</v>
      </c>
      <c r="H80" s="81">
        <v>0</v>
      </c>
      <c r="I80" s="81">
        <v>0</v>
      </c>
      <c r="J80" s="82">
        <v>0</v>
      </c>
      <c r="K80" s="81">
        <v>0</v>
      </c>
      <c r="L80" s="81">
        <v>0</v>
      </c>
      <c r="M80" s="82">
        <v>0</v>
      </c>
      <c r="N80" s="82"/>
      <c r="O80" s="119">
        <f>SUM(C80:N80)</f>
        <v>2307</v>
      </c>
      <c r="P80" s="81">
        <v>1523</v>
      </c>
      <c r="Q80" s="122">
        <v>784</v>
      </c>
      <c r="R80" s="114">
        <v>0.34</v>
      </c>
    </row>
    <row r="81" spans="1:19" s="16" customFormat="1" ht="14.65" customHeight="1">
      <c r="A81" s="59" t="s">
        <v>33</v>
      </c>
      <c r="B81" s="59"/>
      <c r="C81" s="64">
        <v>8330</v>
      </c>
      <c r="D81" s="64">
        <v>8114</v>
      </c>
      <c r="E81" s="64">
        <v>8990</v>
      </c>
      <c r="F81" s="64">
        <v>5487</v>
      </c>
      <c r="G81" s="64">
        <v>10546</v>
      </c>
      <c r="H81" s="64">
        <v>10295</v>
      </c>
      <c r="I81" s="64">
        <v>6395</v>
      </c>
      <c r="J81" s="64">
        <v>9262</v>
      </c>
      <c r="K81" s="64">
        <v>6514</v>
      </c>
      <c r="L81" s="64">
        <f>SUM(L78:L80)</f>
        <v>8913.89</v>
      </c>
      <c r="M81" s="64">
        <f>SUM(M78:M80)</f>
        <v>6489.23</v>
      </c>
      <c r="N81" s="64"/>
      <c r="O81" s="120">
        <f>SUM(C81:N81)</f>
        <v>89336.12</v>
      </c>
      <c r="P81" s="64">
        <v>93788</v>
      </c>
      <c r="Q81" s="123">
        <f>SUM(Q78:Q80)</f>
        <v>-4452</v>
      </c>
      <c r="R81" s="98">
        <v>0.05</v>
      </c>
    </row>
    <row r="82" spans="1:19" s="16" customFormat="1" ht="6.4" customHeight="1">
      <c r="A82" s="59"/>
      <c r="B82" s="5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78"/>
      <c r="P82" s="78"/>
      <c r="Q82" s="64"/>
      <c r="R82" s="102"/>
    </row>
    <row r="83" spans="1:19" s="16" customFormat="1" ht="18.75">
      <c r="A83" s="19" t="s">
        <v>34</v>
      </c>
      <c r="B83" s="19"/>
      <c r="C83" s="61">
        <v>215</v>
      </c>
      <c r="D83" s="60">
        <v>525</v>
      </c>
      <c r="E83" s="61">
        <v>525</v>
      </c>
      <c r="F83" s="61">
        <v>235</v>
      </c>
      <c r="G83" s="61">
        <v>225</v>
      </c>
      <c r="H83" s="61">
        <v>150</v>
      </c>
      <c r="I83" s="61">
        <v>225</v>
      </c>
      <c r="J83" s="61">
        <v>200</v>
      </c>
      <c r="K83" s="61">
        <v>465</v>
      </c>
      <c r="L83" s="61">
        <v>400</v>
      </c>
      <c r="M83" s="61">
        <v>275</v>
      </c>
      <c r="N83" s="61"/>
      <c r="O83" s="61">
        <f>SUM(C83:N83)</f>
        <v>3440</v>
      </c>
      <c r="P83" s="61">
        <v>5000</v>
      </c>
      <c r="Q83" s="61">
        <f t="shared" ref="Q83:Q91" si="10">+SUM(O83-P83)</f>
        <v>-1560</v>
      </c>
      <c r="R83" s="96">
        <v>-0.31</v>
      </c>
    </row>
    <row r="84" spans="1:19" s="16" customFormat="1" ht="18.75">
      <c r="A84" s="19" t="s">
        <v>35</v>
      </c>
      <c r="B84" s="19"/>
      <c r="C84" s="61">
        <v>745</v>
      </c>
      <c r="D84" s="60">
        <v>330</v>
      </c>
      <c r="E84" s="61">
        <v>425</v>
      </c>
      <c r="F84" s="61">
        <v>350</v>
      </c>
      <c r="G84" s="61">
        <v>325</v>
      </c>
      <c r="H84" s="61">
        <v>635</v>
      </c>
      <c r="I84" s="61">
        <v>570</v>
      </c>
      <c r="J84" s="61">
        <v>540</v>
      </c>
      <c r="K84" s="61">
        <v>525</v>
      </c>
      <c r="L84" s="61">
        <v>310</v>
      </c>
      <c r="M84" s="61">
        <v>450</v>
      </c>
      <c r="N84" s="61"/>
      <c r="O84" s="61">
        <f t="shared" ref="O84:O90" si="11">SUM(C84:N84)</f>
        <v>5205</v>
      </c>
      <c r="P84" s="61">
        <v>5325</v>
      </c>
      <c r="Q84" s="61">
        <f t="shared" si="10"/>
        <v>-120</v>
      </c>
      <c r="R84" s="96">
        <v>-0.02</v>
      </c>
      <c r="S84" s="18"/>
    </row>
    <row r="85" spans="1:19" s="16" customFormat="1" ht="18.75">
      <c r="A85" s="19" t="s">
        <v>36</v>
      </c>
      <c r="B85" s="19"/>
      <c r="C85" s="61">
        <v>635</v>
      </c>
      <c r="D85" s="60">
        <v>0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61">
        <v>0</v>
      </c>
      <c r="K85" s="61">
        <v>0</v>
      </c>
      <c r="L85" s="61">
        <v>0</v>
      </c>
      <c r="M85" s="61">
        <v>475</v>
      </c>
      <c r="N85" s="61"/>
      <c r="O85" s="61">
        <f t="shared" si="11"/>
        <v>1110</v>
      </c>
      <c r="P85" s="61">
        <v>0</v>
      </c>
      <c r="Q85" s="61">
        <f t="shared" si="10"/>
        <v>1110</v>
      </c>
      <c r="R85" s="96">
        <v>1110</v>
      </c>
    </row>
    <row r="86" spans="1:19" s="16" customFormat="1" ht="18.75">
      <c r="A86" s="19" t="s">
        <v>37</v>
      </c>
      <c r="B86" s="19"/>
      <c r="C86" s="61">
        <v>0</v>
      </c>
      <c r="D86" s="60">
        <v>0</v>
      </c>
      <c r="E86" s="61">
        <v>0</v>
      </c>
      <c r="F86" s="61">
        <v>25</v>
      </c>
      <c r="G86" s="61">
        <v>0</v>
      </c>
      <c r="H86" s="61">
        <v>0</v>
      </c>
      <c r="I86" s="61">
        <v>0</v>
      </c>
      <c r="J86" s="61">
        <v>0</v>
      </c>
      <c r="K86" s="61">
        <v>0</v>
      </c>
      <c r="L86" s="61">
        <v>0</v>
      </c>
      <c r="M86" s="61">
        <v>0</v>
      </c>
      <c r="N86" s="61"/>
      <c r="O86" s="61">
        <f t="shared" si="11"/>
        <v>25</v>
      </c>
      <c r="P86" s="61">
        <v>0</v>
      </c>
      <c r="Q86" s="61">
        <f t="shared" si="10"/>
        <v>25</v>
      </c>
      <c r="R86" s="96">
        <v>25</v>
      </c>
    </row>
    <row r="87" spans="1:19" s="16" customFormat="1" ht="18.75">
      <c r="A87" s="19" t="s">
        <v>38</v>
      </c>
      <c r="B87" s="19"/>
      <c r="C87" s="61">
        <v>0</v>
      </c>
      <c r="D87" s="60">
        <v>0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61">
        <v>0</v>
      </c>
      <c r="K87" s="61">
        <v>0</v>
      </c>
      <c r="L87" s="61">
        <v>0</v>
      </c>
      <c r="M87" s="61">
        <v>0</v>
      </c>
      <c r="N87" s="61"/>
      <c r="O87" s="61">
        <f t="shared" si="11"/>
        <v>0</v>
      </c>
      <c r="P87" s="61">
        <v>285</v>
      </c>
      <c r="Q87" s="61">
        <f t="shared" si="10"/>
        <v>-285</v>
      </c>
      <c r="R87" s="96">
        <v>-285</v>
      </c>
    </row>
    <row r="88" spans="1:19" s="16" customFormat="1" ht="18.75">
      <c r="A88" s="19" t="s">
        <v>60</v>
      </c>
      <c r="B88" s="19"/>
      <c r="C88" s="61">
        <v>16033</v>
      </c>
      <c r="D88" s="69">
        <v>8493</v>
      </c>
      <c r="E88" s="61">
        <v>0</v>
      </c>
      <c r="F88" s="61">
        <v>18861</v>
      </c>
      <c r="G88" s="61">
        <v>1864</v>
      </c>
      <c r="H88" s="61">
        <v>3808</v>
      </c>
      <c r="I88" s="61">
        <v>0</v>
      </c>
      <c r="J88" s="61">
        <v>3572</v>
      </c>
      <c r="K88" s="61">
        <v>15492</v>
      </c>
      <c r="L88" s="61">
        <v>1436.36</v>
      </c>
      <c r="M88" s="61">
        <v>8992.8799999999992</v>
      </c>
      <c r="N88" s="61"/>
      <c r="O88" s="61">
        <f t="shared" si="11"/>
        <v>78552.240000000005</v>
      </c>
      <c r="P88" s="61">
        <v>69291</v>
      </c>
      <c r="Q88" s="61">
        <f t="shared" si="10"/>
        <v>9261.2400000000052</v>
      </c>
      <c r="R88" s="96">
        <v>0.12</v>
      </c>
    </row>
    <row r="89" spans="1:19" s="16" customFormat="1" ht="18.75">
      <c r="A89" s="57" t="s">
        <v>39</v>
      </c>
      <c r="B89" s="57"/>
      <c r="C89" s="63">
        <v>50</v>
      </c>
      <c r="D89" s="62">
        <v>160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10</v>
      </c>
      <c r="K89" s="84">
        <v>0</v>
      </c>
      <c r="L89" s="63">
        <v>3397.63</v>
      </c>
      <c r="M89" s="63">
        <v>374.56</v>
      </c>
      <c r="N89" s="63"/>
      <c r="O89" s="63">
        <f t="shared" si="11"/>
        <v>3992.19</v>
      </c>
      <c r="P89" s="63">
        <v>3089</v>
      </c>
      <c r="Q89" s="63">
        <f t="shared" si="10"/>
        <v>903.19</v>
      </c>
      <c r="R89" s="101">
        <v>0.23</v>
      </c>
    </row>
    <row r="90" spans="1:19" s="16" customFormat="1" ht="16.149999999999999" customHeight="1">
      <c r="A90" s="59" t="s">
        <v>33</v>
      </c>
      <c r="B90" s="59"/>
      <c r="C90" s="64">
        <v>17678</v>
      </c>
      <c r="D90" s="64">
        <v>9508</v>
      </c>
      <c r="E90" s="64">
        <v>950</v>
      </c>
      <c r="F90" s="64">
        <v>19471</v>
      </c>
      <c r="G90" s="64">
        <v>2414</v>
      </c>
      <c r="H90" s="64">
        <v>4593</v>
      </c>
      <c r="I90" s="64">
        <v>795</v>
      </c>
      <c r="J90" s="64">
        <v>4325</v>
      </c>
      <c r="K90" s="64">
        <v>16482</v>
      </c>
      <c r="L90" s="64">
        <f>SUM(L83:L89)</f>
        <v>5543.99</v>
      </c>
      <c r="M90" s="64">
        <f>SUM(M83:M89)</f>
        <v>10567.439999999999</v>
      </c>
      <c r="N90" s="64"/>
      <c r="O90" s="65">
        <f t="shared" si="11"/>
        <v>92327.430000000008</v>
      </c>
      <c r="P90" s="64">
        <v>82990</v>
      </c>
      <c r="Q90" s="65">
        <f t="shared" si="10"/>
        <v>9337.4300000000076</v>
      </c>
      <c r="R90" s="98">
        <v>0.1</v>
      </c>
    </row>
    <row r="91" spans="1:19" s="16" customFormat="1" ht="16.149999999999999" customHeight="1">
      <c r="A91" s="59" t="s">
        <v>40</v>
      </c>
      <c r="B91" s="59"/>
      <c r="C91" s="64">
        <v>26008</v>
      </c>
      <c r="D91" s="64">
        <v>17622</v>
      </c>
      <c r="E91" s="64">
        <v>9940</v>
      </c>
      <c r="F91" s="64">
        <v>24958</v>
      </c>
      <c r="G91" s="64">
        <v>12960</v>
      </c>
      <c r="H91" s="64">
        <v>14888</v>
      </c>
      <c r="I91" s="64">
        <v>7190</v>
      </c>
      <c r="J91" s="64">
        <v>13587</v>
      </c>
      <c r="K91" s="64">
        <v>22996</v>
      </c>
      <c r="L91" s="64">
        <v>14458</v>
      </c>
      <c r="M91" s="64">
        <f>+SUM(M81+M90)</f>
        <v>17056.669999999998</v>
      </c>
      <c r="N91" s="64"/>
      <c r="O91" s="120">
        <f>+SUM(O81+O90)</f>
        <v>181663.55</v>
      </c>
      <c r="P91" s="64">
        <v>176778</v>
      </c>
      <c r="Q91" s="123">
        <f t="shared" si="10"/>
        <v>4885.5499999999884</v>
      </c>
      <c r="R91" s="98">
        <v>0.03</v>
      </c>
    </row>
    <row r="92" spans="1:19" s="16" customFormat="1" ht="15.6" customHeight="1">
      <c r="A92" s="59"/>
      <c r="B92" s="59"/>
      <c r="C92" s="85"/>
      <c r="D92" s="85"/>
      <c r="E92" s="85"/>
      <c r="F92" s="60"/>
      <c r="G92" s="60"/>
      <c r="H92" s="85" t="s">
        <v>41</v>
      </c>
      <c r="I92" s="85"/>
      <c r="J92" s="85"/>
      <c r="K92" s="60"/>
      <c r="L92" s="85"/>
      <c r="M92" s="85"/>
      <c r="N92" s="85"/>
      <c r="O92" s="83"/>
      <c r="P92" s="83"/>
      <c r="Q92" s="85"/>
      <c r="R92" s="67"/>
    </row>
    <row r="93" spans="1:19" s="16" customFormat="1" ht="18.75">
      <c r="A93" s="105" t="s">
        <v>87</v>
      </c>
      <c r="B93" s="19" t="s">
        <v>88</v>
      </c>
      <c r="C93" s="71">
        <v>957</v>
      </c>
      <c r="D93" s="71">
        <v>692</v>
      </c>
      <c r="E93" s="71">
        <v>351</v>
      </c>
      <c r="F93" s="71">
        <v>867</v>
      </c>
      <c r="G93" s="71">
        <v>925</v>
      </c>
      <c r="H93" s="71">
        <v>835</v>
      </c>
      <c r="I93" s="71">
        <v>595</v>
      </c>
      <c r="J93" s="71">
        <v>830</v>
      </c>
      <c r="K93" s="71">
        <v>685</v>
      </c>
      <c r="L93" s="71">
        <v>919</v>
      </c>
      <c r="M93" s="71">
        <v>662</v>
      </c>
      <c r="N93" s="71"/>
      <c r="O93" s="71">
        <f>SUM(C93:N93)</f>
        <v>8318</v>
      </c>
      <c r="P93" s="71">
        <v>7458</v>
      </c>
      <c r="Q93" s="61">
        <f t="shared" ref="Q93:Q101" si="12">+SUM(O93-P93)</f>
        <v>860</v>
      </c>
      <c r="R93" s="107">
        <v>0.1</v>
      </c>
    </row>
    <row r="94" spans="1:19" s="16" customFormat="1" ht="18.75">
      <c r="A94" s="106" t="s">
        <v>65</v>
      </c>
      <c r="B94" s="19" t="s">
        <v>66</v>
      </c>
      <c r="C94" s="71">
        <v>1063</v>
      </c>
      <c r="D94" s="71">
        <v>1167</v>
      </c>
      <c r="E94" s="71">
        <v>1383</v>
      </c>
      <c r="F94" s="71">
        <v>1049</v>
      </c>
      <c r="G94" s="71">
        <v>878</v>
      </c>
      <c r="H94" s="71">
        <v>1356</v>
      </c>
      <c r="I94" s="71">
        <v>1114</v>
      </c>
      <c r="J94" s="71">
        <v>1140</v>
      </c>
      <c r="K94" s="71">
        <v>727</v>
      </c>
      <c r="L94" s="71">
        <v>1288</v>
      </c>
      <c r="M94" s="71">
        <v>1090</v>
      </c>
      <c r="N94" s="71"/>
      <c r="O94" s="71">
        <f t="shared" ref="O94:O101" si="13">SUM(C94:N94)</f>
        <v>12255</v>
      </c>
      <c r="P94" s="71">
        <v>11750</v>
      </c>
      <c r="Q94" s="61">
        <f t="shared" si="12"/>
        <v>505</v>
      </c>
      <c r="R94" s="107">
        <v>0.04</v>
      </c>
    </row>
    <row r="95" spans="1:19" s="16" customFormat="1" ht="18.75">
      <c r="A95" s="105" t="s">
        <v>72</v>
      </c>
      <c r="B95" s="19" t="s">
        <v>57</v>
      </c>
      <c r="C95" s="61">
        <v>553</v>
      </c>
      <c r="D95" s="61">
        <v>544</v>
      </c>
      <c r="E95" s="71">
        <v>446</v>
      </c>
      <c r="F95" s="71">
        <v>381</v>
      </c>
      <c r="G95" s="61">
        <v>395</v>
      </c>
      <c r="H95" s="61">
        <v>471</v>
      </c>
      <c r="I95" s="61">
        <v>437</v>
      </c>
      <c r="J95" s="71">
        <v>564</v>
      </c>
      <c r="K95" s="61">
        <v>1275</v>
      </c>
      <c r="L95" s="61">
        <v>571</v>
      </c>
      <c r="M95" s="61">
        <v>429</v>
      </c>
      <c r="N95" s="61"/>
      <c r="O95" s="71">
        <f t="shared" si="13"/>
        <v>6066</v>
      </c>
      <c r="P95" s="61">
        <v>4455</v>
      </c>
      <c r="Q95" s="61">
        <f t="shared" si="12"/>
        <v>1611</v>
      </c>
      <c r="R95" s="107">
        <v>0.27</v>
      </c>
    </row>
    <row r="96" spans="1:19" s="16" customFormat="1" ht="18.75">
      <c r="A96" s="105" t="s">
        <v>63</v>
      </c>
      <c r="B96" s="19" t="s">
        <v>58</v>
      </c>
      <c r="C96" s="61">
        <v>712</v>
      </c>
      <c r="D96" s="61">
        <v>614</v>
      </c>
      <c r="E96" s="71">
        <v>791</v>
      </c>
      <c r="F96" s="71">
        <v>380</v>
      </c>
      <c r="G96" s="61">
        <v>505</v>
      </c>
      <c r="H96" s="61">
        <v>491</v>
      </c>
      <c r="I96" s="61">
        <v>650</v>
      </c>
      <c r="J96" s="71">
        <v>640</v>
      </c>
      <c r="K96" s="61">
        <v>385</v>
      </c>
      <c r="L96" s="61">
        <v>545</v>
      </c>
      <c r="M96" s="61">
        <v>483</v>
      </c>
      <c r="N96" s="61"/>
      <c r="O96" s="71">
        <f t="shared" si="13"/>
        <v>6196</v>
      </c>
      <c r="P96" s="61">
        <v>8643</v>
      </c>
      <c r="Q96" s="61">
        <f t="shared" si="12"/>
        <v>-2447</v>
      </c>
      <c r="R96" s="107">
        <v>-0.28000000000000003</v>
      </c>
    </row>
    <row r="97" spans="1:19" s="16" customFormat="1" ht="18.75">
      <c r="A97" s="105" t="s">
        <v>78</v>
      </c>
      <c r="B97" s="19"/>
      <c r="C97" s="61">
        <v>663</v>
      </c>
      <c r="D97" s="61">
        <v>1238</v>
      </c>
      <c r="E97" s="71">
        <v>917</v>
      </c>
      <c r="F97" s="71">
        <v>635</v>
      </c>
      <c r="G97" s="61">
        <v>748</v>
      </c>
      <c r="H97" s="61">
        <v>574</v>
      </c>
      <c r="I97" s="61">
        <v>597</v>
      </c>
      <c r="J97" s="71">
        <v>1357</v>
      </c>
      <c r="K97" s="61">
        <v>765</v>
      </c>
      <c r="L97" s="61">
        <v>569</v>
      </c>
      <c r="M97" s="61">
        <v>1261</v>
      </c>
      <c r="N97" s="61"/>
      <c r="O97" s="71">
        <f t="shared" si="13"/>
        <v>9324</v>
      </c>
      <c r="P97" s="61">
        <v>9029</v>
      </c>
      <c r="Q97" s="61">
        <f t="shared" si="12"/>
        <v>295</v>
      </c>
      <c r="R97" s="107">
        <v>0.03</v>
      </c>
    </row>
    <row r="98" spans="1:19" s="16" customFormat="1" ht="17.25" customHeight="1">
      <c r="A98" s="105" t="s">
        <v>73</v>
      </c>
      <c r="B98" s="19" t="s">
        <v>59</v>
      </c>
      <c r="C98" s="115">
        <v>248</v>
      </c>
      <c r="D98" s="115">
        <v>268</v>
      </c>
      <c r="E98" s="69">
        <v>200</v>
      </c>
      <c r="F98" s="71" t="s">
        <v>93</v>
      </c>
      <c r="G98" s="61" t="s">
        <v>94</v>
      </c>
      <c r="H98" s="63"/>
      <c r="I98" s="63"/>
      <c r="J98" s="73"/>
      <c r="K98" s="63"/>
      <c r="L98" s="61"/>
      <c r="M98" s="63"/>
      <c r="N98" s="63"/>
      <c r="O98" s="71">
        <f t="shared" si="13"/>
        <v>716</v>
      </c>
      <c r="P98" s="115">
        <v>7641</v>
      </c>
      <c r="Q98" s="61">
        <f t="shared" si="12"/>
        <v>-6925</v>
      </c>
      <c r="R98" s="107">
        <v>-0.9</v>
      </c>
    </row>
    <row r="99" spans="1:19" s="16" customFormat="1" ht="18.75">
      <c r="A99" s="105" t="s">
        <v>84</v>
      </c>
      <c r="B99" s="19"/>
      <c r="C99" s="115">
        <v>1413</v>
      </c>
      <c r="D99" s="115">
        <v>768</v>
      </c>
      <c r="E99" s="69">
        <v>1336</v>
      </c>
      <c r="F99" s="71">
        <v>1602</v>
      </c>
      <c r="G99" s="61">
        <v>1414</v>
      </c>
      <c r="H99" s="61">
        <v>2947</v>
      </c>
      <c r="I99" s="61">
        <v>615</v>
      </c>
      <c r="J99" s="71">
        <v>796</v>
      </c>
      <c r="K99" s="61">
        <v>1610</v>
      </c>
      <c r="L99" s="61">
        <v>1602</v>
      </c>
      <c r="M99" s="61">
        <v>1015</v>
      </c>
      <c r="N99" s="63"/>
      <c r="O99" s="71">
        <f t="shared" si="13"/>
        <v>15118</v>
      </c>
      <c r="P99" s="115">
        <v>9855</v>
      </c>
      <c r="Q99" s="61">
        <f t="shared" si="12"/>
        <v>5263</v>
      </c>
      <c r="R99" s="107">
        <v>0.35</v>
      </c>
    </row>
    <row r="100" spans="1:19" s="16" customFormat="1" ht="15.6" customHeight="1">
      <c r="A100" s="105" t="s">
        <v>86</v>
      </c>
      <c r="B100" s="19"/>
      <c r="C100" s="86">
        <v>1077</v>
      </c>
      <c r="D100" s="86">
        <v>896</v>
      </c>
      <c r="E100" s="75">
        <v>1149</v>
      </c>
      <c r="F100" s="73">
        <v>1503</v>
      </c>
      <c r="G100" s="63">
        <v>1529</v>
      </c>
      <c r="H100" s="63">
        <v>1931</v>
      </c>
      <c r="I100" s="63">
        <v>1234</v>
      </c>
      <c r="J100" s="73">
        <v>2430</v>
      </c>
      <c r="K100" s="63">
        <v>1646</v>
      </c>
      <c r="L100" s="63">
        <v>1469</v>
      </c>
      <c r="M100" s="63">
        <v>1354</v>
      </c>
      <c r="N100" s="63"/>
      <c r="O100" s="73">
        <f t="shared" si="13"/>
        <v>16218</v>
      </c>
      <c r="P100" s="86">
        <v>9607</v>
      </c>
      <c r="Q100" s="63">
        <f t="shared" si="12"/>
        <v>6611</v>
      </c>
      <c r="R100" s="124">
        <v>0.41</v>
      </c>
    </row>
    <row r="101" spans="1:19" s="16" customFormat="1" ht="19.5" customHeight="1">
      <c r="A101" s="59" t="s">
        <v>70</v>
      </c>
      <c r="B101" s="59"/>
      <c r="C101" s="87">
        <v>6686</v>
      </c>
      <c r="D101" s="87">
        <v>6187</v>
      </c>
      <c r="E101" s="64">
        <v>6573</v>
      </c>
      <c r="F101" s="88">
        <v>6417</v>
      </c>
      <c r="G101" s="88">
        <v>6394</v>
      </c>
      <c r="H101" s="88">
        <v>8605</v>
      </c>
      <c r="I101" s="88">
        <v>5242</v>
      </c>
      <c r="J101" s="74">
        <v>7757</v>
      </c>
      <c r="K101" s="88">
        <v>7093</v>
      </c>
      <c r="L101" s="88">
        <f>SUM(L93:L100)</f>
        <v>6963</v>
      </c>
      <c r="M101" s="65">
        <f>SUM(M93:M100)</f>
        <v>6294</v>
      </c>
      <c r="N101" s="65"/>
      <c r="O101" s="74">
        <f t="shared" si="13"/>
        <v>74211</v>
      </c>
      <c r="P101" s="87">
        <v>68416</v>
      </c>
      <c r="Q101" s="65">
        <f t="shared" si="12"/>
        <v>5795</v>
      </c>
      <c r="R101" s="95">
        <v>0.08</v>
      </c>
      <c r="S101" s="108"/>
    </row>
    <row r="102" spans="1:19">
      <c r="A102" s="55" t="s">
        <v>79</v>
      </c>
      <c r="B102" s="55"/>
      <c r="C102" s="56"/>
      <c r="D102" s="89"/>
      <c r="E102" s="66"/>
      <c r="F102" s="90"/>
      <c r="G102" s="91"/>
      <c r="H102" s="91"/>
      <c r="I102" s="91"/>
      <c r="J102" s="91"/>
      <c r="K102" s="91"/>
      <c r="L102" s="91"/>
      <c r="M102" s="91"/>
      <c r="N102" s="91"/>
      <c r="O102" s="92"/>
      <c r="P102" s="89"/>
      <c r="Q102" s="91"/>
      <c r="R102" s="66"/>
    </row>
    <row r="103" spans="1:19" ht="17.850000000000001" customHeight="1">
      <c r="A103" s="116" t="s">
        <v>85</v>
      </c>
      <c r="B103" s="3"/>
      <c r="C103" s="13"/>
      <c r="D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  <row r="106" spans="1:19">
      <c r="C106" s="13"/>
      <c r="D106" s="13"/>
      <c r="E106" s="13"/>
      <c r="F106" s="14"/>
      <c r="G106" s="10"/>
      <c r="H106" s="10"/>
      <c r="I106" s="10"/>
      <c r="J106" s="10"/>
      <c r="K106" s="10"/>
      <c r="L106" s="10"/>
      <c r="M106" s="10"/>
      <c r="N106" s="10"/>
      <c r="O106" s="12"/>
      <c r="P106" s="13"/>
      <c r="Q106" s="11"/>
    </row>
    <row r="107" spans="1:19">
      <c r="C107" s="13"/>
      <c r="D107" s="13"/>
      <c r="E107" s="13"/>
      <c r="F107" s="14"/>
      <c r="G107" s="10"/>
      <c r="H107" s="10"/>
      <c r="I107" s="10"/>
      <c r="J107" s="10"/>
      <c r="K107" s="10"/>
      <c r="L107" s="10"/>
      <c r="M107" s="10"/>
      <c r="N107" s="10"/>
      <c r="O107" s="12"/>
      <c r="P107" s="13"/>
      <c r="Q107" s="11"/>
    </row>
    <row r="108" spans="1:19">
      <c r="C108" s="13"/>
      <c r="D108" s="13"/>
      <c r="E108" s="13"/>
      <c r="F108" s="14"/>
      <c r="G108" s="10"/>
      <c r="H108" s="10"/>
      <c r="I108" s="10"/>
      <c r="J108" s="10"/>
      <c r="K108" s="10"/>
      <c r="L108" s="10"/>
      <c r="M108" s="10"/>
      <c r="N108" s="10"/>
      <c r="O108" s="12"/>
      <c r="P108" s="13"/>
      <c r="Q108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2017-12-18T13:30:07Z</cp:lastPrinted>
  <dcterms:created xsi:type="dcterms:W3CDTF">2000-02-08T18:12:04Z</dcterms:created>
  <dcterms:modified xsi:type="dcterms:W3CDTF">2017-12-18T13:38:24Z</dcterms:modified>
</cp:coreProperties>
</file>