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  <fileRecoveryPr repairLoad="1"/>
</workbook>
</file>

<file path=xl/calcChain.xml><?xml version="1.0" encoding="utf-8"?>
<calcChain xmlns="http://schemas.openxmlformats.org/spreadsheetml/2006/main">
  <c r="Q91" i="7"/>
  <c r="P91"/>
  <c r="O91"/>
  <c r="Q81"/>
  <c r="Q80"/>
  <c r="Q79"/>
  <c r="Q78"/>
  <c r="O81"/>
  <c r="G81"/>
  <c r="O80"/>
  <c r="O79"/>
  <c r="O78"/>
  <c r="G41"/>
  <c r="G76"/>
  <c r="G39"/>
  <c r="G23"/>
  <c r="G12"/>
  <c r="G100"/>
  <c r="G90"/>
  <c r="P76"/>
  <c r="F81"/>
  <c r="F76"/>
  <c r="E76"/>
  <c r="F41"/>
  <c r="F39"/>
  <c r="F23"/>
  <c r="O23" s="1"/>
  <c r="F90"/>
  <c r="F12"/>
  <c r="F100"/>
  <c r="O46"/>
  <c r="O45"/>
  <c r="O44"/>
  <c r="O43"/>
  <c r="O38"/>
  <c r="Q38" s="1"/>
  <c r="O37"/>
  <c r="Q37" s="1"/>
  <c r="O36"/>
  <c r="Q36" s="1"/>
  <c r="O35"/>
  <c r="Q35" s="1"/>
  <c r="O34"/>
  <c r="Q34" s="1"/>
  <c r="O33"/>
  <c r="Q33" s="1"/>
  <c r="O32"/>
  <c r="Q32" s="1"/>
  <c r="O31"/>
  <c r="Q31" s="1"/>
  <c r="O30"/>
  <c r="Q30" s="1"/>
  <c r="O29"/>
  <c r="Q29" s="1"/>
  <c r="O28"/>
  <c r="Q28" s="1"/>
  <c r="O27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C23" l="1"/>
  <c r="D23"/>
  <c r="P100"/>
  <c r="E100"/>
  <c r="E90"/>
  <c r="O90" s="1"/>
  <c r="E81"/>
  <c r="E39"/>
  <c r="E41" s="1"/>
  <c r="E12"/>
  <c r="O12" s="1"/>
  <c r="D81"/>
  <c r="C76"/>
  <c r="C39"/>
  <c r="D100"/>
  <c r="D90"/>
  <c r="D76"/>
  <c r="D39"/>
  <c r="D41"/>
  <c r="D12"/>
  <c r="C81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11"/>
  <c r="O10"/>
  <c r="Q10" s="1"/>
  <c r="O89"/>
  <c r="O88"/>
  <c r="O87"/>
  <c r="O86"/>
  <c r="O85"/>
  <c r="O84"/>
  <c r="O83"/>
  <c r="O99"/>
  <c r="O98"/>
  <c r="O97"/>
  <c r="O96"/>
  <c r="O95"/>
  <c r="O94"/>
  <c r="O93"/>
  <c r="O76" l="1"/>
  <c r="P81"/>
  <c r="P23"/>
  <c r="P12"/>
  <c r="P90"/>
  <c r="C100"/>
  <c r="O100" s="1"/>
  <c r="C90"/>
  <c r="C12"/>
  <c r="Q23" l="1"/>
  <c r="P41"/>
  <c r="C41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12"/>
  <c r="Q11"/>
  <c r="Q46"/>
  <c r="Q45"/>
  <c r="Q44"/>
  <c r="Q43"/>
  <c r="Q27"/>
  <c r="Q85"/>
  <c r="Q84"/>
  <c r="Q83"/>
  <c r="Q99"/>
  <c r="Q98"/>
  <c r="Q97"/>
  <c r="Q96"/>
  <c r="Q95"/>
  <c r="Q94"/>
  <c r="Q93"/>
  <c r="Q76"/>
  <c r="Q26" l="1"/>
  <c r="O39"/>
  <c r="Q87"/>
  <c r="Q100"/>
  <c r="O41" l="1"/>
  <c r="Q39"/>
  <c r="Q41" s="1"/>
  <c r="Q86"/>
  <c r="Q88"/>
  <c r="Q89" l="1"/>
  <c r="Q90"/>
</calcChain>
</file>

<file path=xl/sharedStrings.xml><?xml version="1.0" encoding="utf-8"?>
<sst xmlns="http://schemas.openxmlformats.org/spreadsheetml/2006/main" count="131" uniqueCount="94">
  <si>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</si>
  <si>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</si>
  <si>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</si>
  <si>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</si>
  <si>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</si>
  <si>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</si>
  <si>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</si>
  <si>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</si>
  <si>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</si>
  <si>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</si>
  <si>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</si>
  <si>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</si>
  <si>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</si>
  <si>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</si>
  <si>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</si>
  <si>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</si>
  <si>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</si>
  <si>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</si>
  <si>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</si>
  <si>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</si>
  <si>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</si>
  <si>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</si>
  <si>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</si>
  <si>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</si>
  <si>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</si>
  <si>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</si>
  <si>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</si>
  <si>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</si>
  <si>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</si>
  <si>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</si>
  <si>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</si>
  <si>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</si>
  <si>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</si>
  <si>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</si>
  <si>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</si>
  <si>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</si>
  <si>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</si>
  <si>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</si>
  <si>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</si>
  <si>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</si>
  <si>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</si>
  <si>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</si>
  <si>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</si>
  <si>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</si>
  <si>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</si>
  <si>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</si>
  <si>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</si>
  <si>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</si>
  <si>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</si>
  <si>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</si>
  <si>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</si>
  <si>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</si>
  <si>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</si>
  <si>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</si>
  <si>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</si>
  <si>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</si>
  <si>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</si>
  <si>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</si>
  <si>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</si>
  <si>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</si>
  <si>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</si>
  <si>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</si>
  <si>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</si>
  <si>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</si>
  <si>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</si>
  <si>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</si>
  <si>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</si>
  <si>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</si>
  <si>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</si>
  <si>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</si>
  <si>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</si>
  <si>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</si>
  <si>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</si>
  <si>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</si>
  <si>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**new vehicle</t>
  </si>
  <si>
    <t>DWI</t>
  </si>
  <si>
    <t>All Other Offenses</t>
  </si>
  <si>
    <t>Part One Offenses:</t>
  </si>
  <si>
    <t>Part Two Offenses:</t>
  </si>
  <si>
    <t>CRN VIC</t>
  </si>
  <si>
    <t>DIFF.</t>
  </si>
  <si>
    <t>MORRISVILLE POLICE DEPARTMENT MONTHLY REPORT 2017</t>
  </si>
  <si>
    <t>MORRISVILLE POLICE DEPARTMENT MONTHLY REPORT 2018</t>
  </si>
  <si>
    <t>2018</t>
  </si>
  <si>
    <t>17-18</t>
  </si>
  <si>
    <t>2015FORD   #46-09</t>
  </si>
  <si>
    <t>2015FORD   #46-08</t>
  </si>
  <si>
    <t>2014FORD   #46-05</t>
  </si>
  <si>
    <t>#46-3***</t>
  </si>
  <si>
    <t>***Odometer/dash change</t>
  </si>
  <si>
    <t>.</t>
  </si>
  <si>
    <t>#46-7*</t>
  </si>
  <si>
    <t>*out of service</t>
  </si>
  <si>
    <t>May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</si>
</sst>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u/>
      <sz val="12"/>
      <name val="Times New Roman"/>
      <family val="1"/>
    </font>
    <font>
      <b/>
      <u/>
      <sz val="14"/>
      <name val="Bookman Old Style"/>
      <family val="1"/>
    </font>
    <font>
      <u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3" fontId="17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9" fillId="0" borderId="0" xfId="0" applyNumberFormat="1" applyFont="1" applyAlignment="1">
      <alignment horizontal="center"/>
    </xf>
    <xf numFmtId="3" fontId="19" fillId="0" borderId="0" xfId="0" applyNumberFormat="1" applyFont="1"/>
    <xf numFmtId="1" fontId="19" fillId="0" borderId="0" xfId="0" applyNumberFormat="1" applyFont="1"/>
    <xf numFmtId="3" fontId="10" fillId="0" borderId="0" xfId="0" applyNumberFormat="1" applyFont="1"/>
    <xf numFmtId="10" fontId="5" fillId="0" borderId="0" xfId="0" applyNumberFormat="1" applyFont="1"/>
    <xf numFmtId="0" fontId="22" fillId="0" borderId="0" xfId="0" applyFont="1"/>
    <xf numFmtId="0" fontId="20" fillId="0" borderId="0" xfId="0" applyFont="1"/>
    <xf numFmtId="0" fontId="20" fillId="0" borderId="0" xfId="0" applyFont="1" applyBorder="1"/>
    <xf numFmtId="0" fontId="10" fillId="0" borderId="0" xfId="0" applyFont="1"/>
    <xf numFmtId="0" fontId="23" fillId="0" borderId="0" xfId="0" applyFont="1"/>
    <xf numFmtId="3" fontId="23" fillId="0" borderId="0" xfId="0" applyNumberFormat="1" applyFont="1" applyProtection="1">
      <protection locked="0"/>
    </xf>
    <xf numFmtId="0" fontId="25" fillId="0" borderId="0" xfId="0" applyFont="1"/>
    <xf numFmtId="3" fontId="25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/>
    <xf numFmtId="3" fontId="22" fillId="0" borderId="0" xfId="0" applyNumberFormat="1" applyFont="1" applyAlignment="1">
      <alignment horizontal="right"/>
    </xf>
    <xf numFmtId="3" fontId="23" fillId="0" borderId="0" xfId="0" applyNumberFormat="1" applyFont="1"/>
    <xf numFmtId="0" fontId="23" fillId="0" borderId="0" xfId="0" applyFont="1" applyAlignment="1">
      <alignment horizontal="right"/>
    </xf>
    <xf numFmtId="3" fontId="23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alignment horizontal="right"/>
      <protection locked="0"/>
    </xf>
    <xf numFmtId="3" fontId="2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Protection="1"/>
    <xf numFmtId="3" fontId="15" fillId="0" borderId="0" xfId="0" applyNumberFormat="1" applyFont="1" applyAlignment="1" applyProtection="1">
      <alignment horizontal="right"/>
    </xf>
    <xf numFmtId="3" fontId="23" fillId="0" borderId="0" xfId="0" applyNumberFormat="1" applyFont="1" applyBorder="1" applyProtection="1">
      <protection locked="0"/>
    </xf>
    <xf numFmtId="3" fontId="23" fillId="0" borderId="0" xfId="0" applyNumberFormat="1" applyFont="1" applyBorder="1"/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5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7" fontId="25" fillId="0" borderId="0" xfId="1" applyNumberFormat="1" applyFont="1" applyAlignment="1" applyProtection="1">
      <alignment horizontal="right"/>
      <protection locked="0"/>
    </xf>
    <xf numFmtId="37" fontId="15" fillId="0" borderId="0" xfId="1" applyNumberFormat="1" applyFont="1" applyAlignment="1" applyProtection="1">
      <protection locked="0"/>
    </xf>
    <xf numFmtId="3" fontId="15" fillId="0" borderId="0" xfId="0" applyNumberFormat="1" applyFont="1" applyAlignment="1" applyProtection="1"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6" fillId="0" borderId="0" xfId="0" applyFont="1"/>
    <xf numFmtId="0" fontId="27" fillId="0" borderId="0" xfId="0" applyFont="1"/>
    <xf numFmtId="9" fontId="5" fillId="0" borderId="0" xfId="0" applyNumberFormat="1" applyFont="1"/>
    <xf numFmtId="3" fontId="23" fillId="0" borderId="0" xfId="0" applyNumberFormat="1" applyFont="1" applyBorder="1" applyAlignment="1" applyProtection="1">
      <alignment horizontal="right"/>
      <protection locked="0"/>
    </xf>
    <xf numFmtId="37" fontId="23" fillId="0" borderId="0" xfId="1" applyNumberFormat="1" applyFont="1" applyAlignment="1" applyProtection="1">
      <alignment horizontal="right"/>
      <protection locked="0"/>
    </xf>
    <xf numFmtId="0" fontId="28" fillId="0" borderId="0" xfId="0" applyFont="1"/>
    <xf numFmtId="1" fontId="13" fillId="0" borderId="0" xfId="0" applyNumberFormat="1" applyFont="1" applyAlignment="1">
      <alignment horizontal="right"/>
    </xf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3" fontId="23" fillId="0" borderId="0" xfId="0" applyNumberFormat="1" applyFont="1" applyFill="1" applyProtection="1">
      <protection locked="0"/>
    </xf>
    <xf numFmtId="37" fontId="23" fillId="0" borderId="0" xfId="1" applyNumberFormat="1" applyFont="1" applyFill="1" applyAlignment="1" applyProtection="1">
      <alignment horizontal="right"/>
      <protection locked="0"/>
    </xf>
    <xf numFmtId="37" fontId="25" fillId="0" borderId="0" xfId="1" applyNumberFormat="1" applyFont="1" applyFill="1" applyAlignment="1" applyProtection="1">
      <alignment horizontal="right"/>
      <protection locked="0"/>
    </xf>
    <xf numFmtId="37" fontId="15" fillId="0" borderId="0" xfId="1" applyNumberFormat="1" applyFont="1" applyFill="1" applyAlignment="1" applyProtection="1">
      <protection locked="0"/>
    </xf>
    <xf numFmtId="3" fontId="23" fillId="0" borderId="0" xfId="0" applyNumberFormat="1" applyFont="1" applyFill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righ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9" fontId="23" fillId="0" borderId="0" xfId="2" applyFont="1" applyAlignment="1">
      <alignment horizontal="right"/>
    </xf>
    <xf numFmtId="9" fontId="23" fillId="0" borderId="0" xfId="0" applyNumberFormat="1" applyFont="1"/>
    <xf numFmtId="9" fontId="25" fillId="0" borderId="0" xfId="0" applyNumberFormat="1" applyFont="1"/>
    <xf numFmtId="9" fontId="15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Continuous"/>
    </xf>
    <xf numFmtId="0" fontId="29" fillId="0" borderId="0" xfId="0" applyFont="1"/>
    <xf numFmtId="0" fontId="30" fillId="0" borderId="0" xfId="0" applyNumberFormat="1" applyFont="1" applyAlignment="1">
      <alignment horizontal="center"/>
    </xf>
    <xf numFmtId="0" fontId="8" fillId="0" borderId="0" xfId="0" applyFont="1"/>
    <xf numFmtId="9" fontId="15" fillId="0" borderId="0" xfId="2" applyFont="1" applyAlignment="1">
      <alignment horizontal="right"/>
    </xf>
    <xf numFmtId="10" fontId="8" fillId="0" borderId="0" xfId="0" applyNumberFormat="1" applyFont="1" applyAlignment="1">
      <alignment horizontal="right"/>
    </xf>
    <xf numFmtId="9" fontId="23" fillId="0" borderId="0" xfId="0" applyNumberFormat="1" applyFont="1" applyAlignment="1">
      <alignment horizontal="right"/>
    </xf>
    <xf numFmtId="0" fontId="12" fillId="0" borderId="0" xfId="0" applyFont="1"/>
    <xf numFmtId="3" fontId="13" fillId="0" borderId="0" xfId="0" applyNumberFormat="1" applyFont="1" applyAlignment="1" applyProtection="1">
      <alignment horizontal="right"/>
    </xf>
    <xf numFmtId="9" fontId="30" fillId="0" borderId="0" xfId="2" applyFont="1"/>
    <xf numFmtId="0" fontId="30" fillId="0" borderId="0" xfId="0" applyFont="1" applyAlignment="1">
      <alignment horizontal="center"/>
    </xf>
    <xf numFmtId="9" fontId="25" fillId="0" borderId="0" xfId="2" applyFont="1" applyAlignment="1">
      <alignment horizontal="right"/>
    </xf>
    <xf numFmtId="49" fontId="23" fillId="0" borderId="0" xfId="0" applyNumberFormat="1" applyFont="1" applyAlignment="1">
      <alignment horizontal="right"/>
    </xf>
    <xf numFmtId="9" fontId="31" fillId="0" borderId="0" xfId="2" applyFont="1" applyAlignment="1">
      <alignment horizontal="right"/>
    </xf>
    <xf numFmtId="3" fontId="15" fillId="0" borderId="0" xfId="0" applyNumberFormat="1" applyFont="1" applyFill="1" applyProtection="1">
      <protection locked="0"/>
    </xf>
    <xf numFmtId="3" fontId="22" fillId="0" borderId="0" xfId="0" applyNumberFormat="1" applyFont="1" applyFill="1" applyProtection="1">
      <protection locked="0"/>
    </xf>
    <xf numFmtId="3" fontId="1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264"/>
          <c:w val="0.86032028469750965"/>
          <c:h val="0.823298429319406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07835392"/>
        <c:axId val="107836928"/>
      </c:barChart>
      <c:catAx>
        <c:axId val="1078353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36928"/>
        <c:crosses val="autoZero"/>
        <c:lblAlgn val="ctr"/>
        <c:lblOffset val="100"/>
        <c:tickLblSkip val="1"/>
        <c:tickMarkSkip val="1"/>
      </c:catAx>
      <c:valAx>
        <c:axId val="107836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35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8643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F76" activePane="bottomRight" state="frozen"/>
      <selection pane="topRight" activeCell="C1" sqref="C1"/>
      <selection pane="bottomLeft" activeCell="A10" sqref="A10"/>
      <selection pane="bottomRight" activeCell="N92" sqref="N92"/>
    </sheetView>
  </sheetViews>
  <sheetFormatPr defaultRowHeight="15.75"/>
  <cols>
    <col min="1" max="2" width="11" style="2" customWidth="1"/>
    <col min="3" max="3" width="10.5" style="2" customWidth="1"/>
    <col min="4" max="4" width="9.625" style="2" customWidth="1"/>
    <col min="5" max="5" width="10" style="2" customWidth="1"/>
    <col min="6" max="6" width="9.625" style="2" customWidth="1"/>
    <col min="7" max="7" width="9.5" style="2" customWidth="1"/>
    <col min="8" max="8" width="9.875" style="2" customWidth="1"/>
    <col min="9" max="9" width="9.75" style="2" customWidth="1"/>
    <col min="10" max="10" width="8.75" style="2" customWidth="1"/>
    <col min="11" max="11" width="9.125" style="2" customWidth="1"/>
    <col min="12" max="12" width="9" style="2"/>
    <col min="13" max="13" width="10" style="2" customWidth="1"/>
    <col min="14" max="14" width="9.125" style="2" customWidth="1"/>
    <col min="15" max="15" width="9.375" style="2" customWidth="1"/>
    <col min="16" max="16" width="9.875" style="2" customWidth="1"/>
    <col min="17" max="17" width="8.75" style="2" customWidth="1"/>
    <col min="18" max="18" width="10.5" style="2" customWidth="1"/>
    <col min="19" max="16384" width="9" style="2"/>
  </cols>
  <sheetData>
    <row r="1" spans="1:18" ht="21.6" customHeight="1">
      <c r="A1" s="121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8" ht="19.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8">
      <c r="A3" s="2" t="s">
        <v>0</v>
      </c>
      <c r="C3" s="8" t="s">
        <v>1</v>
      </c>
      <c r="D3" s="8"/>
      <c r="F3" s="81"/>
      <c r="O3" s="1"/>
      <c r="P3" s="1"/>
      <c r="Q3" s="103"/>
    </row>
    <row r="4" spans="1:18">
      <c r="C4" s="8"/>
      <c r="D4" s="8"/>
      <c r="O4" s="1"/>
      <c r="P4" s="1"/>
      <c r="Q4" s="103"/>
    </row>
    <row r="5" spans="1:18" ht="20.25">
      <c r="A5" s="2" t="s">
        <v>2</v>
      </c>
      <c r="C5" s="8" t="s">
        <v>3</v>
      </c>
      <c r="D5" s="8"/>
      <c r="E5" s="19"/>
      <c r="F5" s="17"/>
      <c r="G5" s="18"/>
      <c r="H5" s="29" t="s">
        <v>93</v>
      </c>
      <c r="I5" s="27"/>
      <c r="J5" s="28"/>
      <c r="O5" s="1"/>
      <c r="P5" s="1"/>
      <c r="Q5" s="103" t="s">
        <v>42</v>
      </c>
    </row>
    <row r="6" spans="1:18">
      <c r="A6" s="4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"/>
      <c r="P6" s="3"/>
      <c r="Q6" s="104"/>
    </row>
    <row r="7" spans="1:18" ht="18">
      <c r="A7" s="3" t="s">
        <v>5</v>
      </c>
      <c r="B7" s="82"/>
      <c r="C7" s="82"/>
      <c r="D7" s="82"/>
      <c r="E7" s="82"/>
      <c r="F7" s="82"/>
      <c r="G7" s="9"/>
      <c r="H7" s="9"/>
      <c r="I7" s="9"/>
      <c r="J7" s="9"/>
      <c r="K7" s="82"/>
      <c r="L7" s="82"/>
      <c r="M7" s="82"/>
      <c r="N7" s="82"/>
      <c r="O7" s="3"/>
      <c r="P7" s="3"/>
      <c r="Q7" s="104"/>
    </row>
    <row r="8" spans="1:18" ht="18">
      <c r="A8" s="3"/>
      <c r="B8" s="82"/>
      <c r="C8" s="82"/>
      <c r="D8" s="82"/>
      <c r="E8" s="82"/>
      <c r="F8" s="82"/>
      <c r="G8" s="9"/>
      <c r="H8" s="9"/>
      <c r="I8" s="9"/>
      <c r="J8" s="9"/>
      <c r="K8" s="82"/>
      <c r="L8" s="82"/>
      <c r="M8" s="82"/>
      <c r="N8" s="82"/>
      <c r="O8" s="86" t="s">
        <v>44</v>
      </c>
      <c r="P8" s="86" t="s">
        <v>44</v>
      </c>
      <c r="Q8" s="86" t="s">
        <v>80</v>
      </c>
      <c r="R8" s="105"/>
    </row>
    <row r="9" spans="1:18" ht="18">
      <c r="A9" s="21"/>
      <c r="B9" s="22"/>
      <c r="C9" s="23" t="s">
        <v>45</v>
      </c>
      <c r="D9" s="23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23" t="s">
        <v>51</v>
      </c>
      <c r="J9" s="23" t="s">
        <v>52</v>
      </c>
      <c r="K9" s="23" t="s">
        <v>53</v>
      </c>
      <c r="L9" s="23" t="s">
        <v>54</v>
      </c>
      <c r="M9" s="23" t="s">
        <v>55</v>
      </c>
      <c r="N9" s="23" t="s">
        <v>56</v>
      </c>
      <c r="O9" s="96" t="s">
        <v>83</v>
      </c>
      <c r="P9" s="24">
        <v>2017</v>
      </c>
      <c r="Q9" s="96" t="s">
        <v>84</v>
      </c>
      <c r="R9" s="106" t="s">
        <v>66</v>
      </c>
    </row>
    <row r="10" spans="1:18" s="5" customFormat="1" ht="18.75">
      <c r="A10" s="8" t="s">
        <v>43</v>
      </c>
      <c r="B10" s="8"/>
      <c r="C10" s="40">
        <v>424</v>
      </c>
      <c r="D10" s="39">
        <v>358</v>
      </c>
      <c r="E10" s="39">
        <v>462</v>
      </c>
      <c r="F10" s="40">
        <v>455</v>
      </c>
      <c r="G10" s="40">
        <v>471</v>
      </c>
      <c r="H10" s="40"/>
      <c r="I10" s="39"/>
      <c r="J10" s="40"/>
      <c r="K10" s="40"/>
      <c r="L10" s="40"/>
      <c r="M10" s="40"/>
      <c r="N10" s="40"/>
      <c r="O10" s="40">
        <f>SUM(C10:N10)</f>
        <v>2170</v>
      </c>
      <c r="P10" s="40">
        <v>1941</v>
      </c>
      <c r="Q10" s="40">
        <f>SUM(O10-P10)</f>
        <v>229</v>
      </c>
      <c r="R10" s="100">
        <v>0.11</v>
      </c>
    </row>
    <row r="11" spans="1:18" s="5" customFormat="1" ht="18.75">
      <c r="A11" s="36" t="s">
        <v>6</v>
      </c>
      <c r="B11" s="36"/>
      <c r="C11" s="42">
        <v>667</v>
      </c>
      <c r="D11" s="41">
        <v>631</v>
      </c>
      <c r="E11" s="42">
        <v>733</v>
      </c>
      <c r="F11" s="42">
        <v>681</v>
      </c>
      <c r="G11" s="42">
        <v>674</v>
      </c>
      <c r="H11" s="42"/>
      <c r="I11" s="42"/>
      <c r="J11" s="42"/>
      <c r="K11" s="42"/>
      <c r="L11" s="42"/>
      <c r="M11" s="42"/>
      <c r="N11" s="61"/>
      <c r="O11" s="42">
        <f t="shared" ref="O11:O12" si="0">SUM(C11:N11)</f>
        <v>3386</v>
      </c>
      <c r="P11" s="42">
        <v>3707</v>
      </c>
      <c r="Q11" s="42">
        <f>SUM(O11-P11)</f>
        <v>-321</v>
      </c>
      <c r="R11" s="101">
        <v>-0.09</v>
      </c>
    </row>
    <row r="12" spans="1:18" s="5" customFormat="1" ht="18.75">
      <c r="A12" s="38" t="s">
        <v>7</v>
      </c>
      <c r="B12" s="38"/>
      <c r="C12" s="43">
        <f>SUM(C10:C11)</f>
        <v>1091</v>
      </c>
      <c r="D12" s="43">
        <f>SUM(D10:D11)</f>
        <v>989</v>
      </c>
      <c r="E12" s="43">
        <f>SUM(E10:E11)</f>
        <v>1195</v>
      </c>
      <c r="F12" s="43">
        <f>SUM(F10:F11)</f>
        <v>1136</v>
      </c>
      <c r="G12" s="43">
        <f>SUM(G10:G11)</f>
        <v>1145</v>
      </c>
      <c r="H12" s="43"/>
      <c r="I12" s="43"/>
      <c r="J12" s="43"/>
      <c r="K12" s="43"/>
      <c r="L12" s="43"/>
      <c r="M12" s="43"/>
      <c r="N12" s="43"/>
      <c r="O12" s="44">
        <f t="shared" si="0"/>
        <v>5556</v>
      </c>
      <c r="P12" s="43">
        <f>SUM(P10:P11)</f>
        <v>5648</v>
      </c>
      <c r="Q12" s="44">
        <f>SUM(O12-P12)</f>
        <v>-92</v>
      </c>
      <c r="R12" s="102">
        <v>-0.02</v>
      </c>
    </row>
    <row r="13" spans="1:18" s="5" customFormat="1" ht="16.149999999999999" customHeight="1">
      <c r="A13" s="2"/>
      <c r="B13" s="2"/>
      <c r="C13" s="46"/>
      <c r="D13" s="3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5"/>
      <c r="R13" s="39"/>
    </row>
    <row r="14" spans="1:18" s="5" customFormat="1" ht="18.75">
      <c r="A14" s="38" t="s">
        <v>77</v>
      </c>
      <c r="B14" s="8"/>
      <c r="C14" s="48"/>
      <c r="D14" s="3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48"/>
      <c r="R14" s="39"/>
    </row>
    <row r="15" spans="1:18" s="5" customFormat="1" ht="18.75">
      <c r="A15" s="8" t="s">
        <v>8</v>
      </c>
      <c r="B15" s="8"/>
      <c r="C15" s="40">
        <v>0</v>
      </c>
      <c r="D15" s="39">
        <v>0</v>
      </c>
      <c r="E15" s="40">
        <v>0</v>
      </c>
      <c r="F15" s="40">
        <v>0</v>
      </c>
      <c r="G15" s="40">
        <v>0</v>
      </c>
      <c r="H15" s="40"/>
      <c r="I15" s="39"/>
      <c r="J15" s="50"/>
      <c r="K15" s="40"/>
      <c r="L15" s="40"/>
      <c r="M15" s="40"/>
      <c r="N15" s="40"/>
      <c r="O15" s="40">
        <f t="shared" ref="O15:O23" si="1">SUM(C15:N15)</f>
        <v>0</v>
      </c>
      <c r="P15" s="40">
        <v>1</v>
      </c>
      <c r="Q15" s="40">
        <f t="shared" ref="Q15:Q23" si="2">SUM(O15-P15)</f>
        <v>-1</v>
      </c>
      <c r="R15" s="99">
        <v>-1</v>
      </c>
    </row>
    <row r="16" spans="1:18" s="5" customFormat="1" ht="18.75">
      <c r="A16" s="8" t="s">
        <v>9</v>
      </c>
      <c r="B16" s="8"/>
      <c r="C16" s="40">
        <v>0</v>
      </c>
      <c r="D16" s="39">
        <v>0</v>
      </c>
      <c r="E16" s="40">
        <v>0</v>
      </c>
      <c r="F16" s="40">
        <v>0</v>
      </c>
      <c r="G16" s="40">
        <v>0</v>
      </c>
      <c r="H16" s="40"/>
      <c r="I16" s="39"/>
      <c r="J16" s="40"/>
      <c r="K16" s="40"/>
      <c r="L16" s="40"/>
      <c r="M16" s="40"/>
      <c r="N16" s="40"/>
      <c r="O16" s="40">
        <f t="shared" si="1"/>
        <v>0</v>
      </c>
      <c r="P16" s="40">
        <v>1</v>
      </c>
      <c r="Q16" s="40">
        <f t="shared" si="2"/>
        <v>-1</v>
      </c>
      <c r="R16" s="100">
        <v>-1</v>
      </c>
    </row>
    <row r="17" spans="1:18" s="5" customFormat="1" ht="18.75">
      <c r="A17" s="8" t="s">
        <v>12</v>
      </c>
      <c r="B17" s="8"/>
      <c r="C17" s="40">
        <v>1</v>
      </c>
      <c r="D17" s="39">
        <v>0</v>
      </c>
      <c r="E17" s="40">
        <v>0</v>
      </c>
      <c r="F17" s="40">
        <v>0</v>
      </c>
      <c r="G17" s="40">
        <v>0</v>
      </c>
      <c r="H17" s="40"/>
      <c r="I17" s="39"/>
      <c r="J17" s="40"/>
      <c r="K17" s="40"/>
      <c r="L17" s="40"/>
      <c r="M17" s="40"/>
      <c r="N17" s="40"/>
      <c r="O17" s="40">
        <f t="shared" si="1"/>
        <v>1</v>
      </c>
      <c r="P17" s="40">
        <v>3</v>
      </c>
      <c r="Q17" s="40">
        <f t="shared" si="2"/>
        <v>-2</v>
      </c>
      <c r="R17" s="100">
        <v>-0.67</v>
      </c>
    </row>
    <row r="18" spans="1:18" s="5" customFormat="1" ht="18.75">
      <c r="A18" s="8" t="s">
        <v>72</v>
      </c>
      <c r="B18" s="8"/>
      <c r="C18" s="40">
        <v>0</v>
      </c>
      <c r="D18" s="39">
        <v>0</v>
      </c>
      <c r="E18" s="40">
        <v>1</v>
      </c>
      <c r="F18" s="40">
        <v>1</v>
      </c>
      <c r="G18" s="40">
        <v>2</v>
      </c>
      <c r="H18" s="40"/>
      <c r="I18" s="39"/>
      <c r="J18" s="40"/>
      <c r="K18" s="40"/>
      <c r="L18" s="40"/>
      <c r="M18" s="40"/>
      <c r="N18" s="40"/>
      <c r="O18" s="40">
        <f t="shared" si="1"/>
        <v>4</v>
      </c>
      <c r="P18" s="40">
        <v>4</v>
      </c>
      <c r="Q18" s="40">
        <f t="shared" si="2"/>
        <v>0</v>
      </c>
      <c r="R18" s="100">
        <v>0</v>
      </c>
    </row>
    <row r="19" spans="1:18" s="5" customFormat="1" ht="18.75">
      <c r="A19" s="8" t="s">
        <v>13</v>
      </c>
      <c r="B19" s="8"/>
      <c r="C19" s="40">
        <v>1</v>
      </c>
      <c r="D19" s="39">
        <v>3</v>
      </c>
      <c r="E19" s="40">
        <v>1</v>
      </c>
      <c r="F19" s="40">
        <v>3</v>
      </c>
      <c r="G19" s="40">
        <v>2</v>
      </c>
      <c r="H19" s="40"/>
      <c r="I19" s="39"/>
      <c r="J19" s="40"/>
      <c r="K19" s="40"/>
      <c r="L19" s="40"/>
      <c r="M19" s="40"/>
      <c r="N19" s="40"/>
      <c r="O19" s="40">
        <f t="shared" si="1"/>
        <v>10</v>
      </c>
      <c r="P19" s="40">
        <v>21</v>
      </c>
      <c r="Q19" s="40">
        <f t="shared" si="2"/>
        <v>-11</v>
      </c>
      <c r="R19" s="100">
        <v>-0.52</v>
      </c>
    </row>
    <row r="20" spans="1:18" s="5" customFormat="1" ht="18.75">
      <c r="A20" s="8" t="s">
        <v>15</v>
      </c>
      <c r="B20" s="8"/>
      <c r="C20" s="40">
        <v>8</v>
      </c>
      <c r="D20" s="39">
        <v>8</v>
      </c>
      <c r="E20" s="40">
        <v>8</v>
      </c>
      <c r="F20" s="40">
        <v>14</v>
      </c>
      <c r="G20" s="40">
        <v>9</v>
      </c>
      <c r="H20" s="40"/>
      <c r="I20" s="39"/>
      <c r="J20" s="40"/>
      <c r="K20" s="40"/>
      <c r="L20" s="40"/>
      <c r="M20" s="40"/>
      <c r="N20" s="40"/>
      <c r="O20" s="40">
        <f t="shared" si="1"/>
        <v>47</v>
      </c>
      <c r="P20" s="40">
        <v>61</v>
      </c>
      <c r="Q20" s="40">
        <f t="shared" si="2"/>
        <v>-14</v>
      </c>
      <c r="R20" s="100">
        <v>-0.23</v>
      </c>
    </row>
    <row r="21" spans="1:18" s="5" customFormat="1" ht="18.75">
      <c r="A21" s="8" t="s">
        <v>68</v>
      </c>
      <c r="B21" s="8"/>
      <c r="C21" s="40">
        <v>1</v>
      </c>
      <c r="D21" s="39">
        <v>0</v>
      </c>
      <c r="E21" s="40">
        <v>0</v>
      </c>
      <c r="F21" s="40">
        <v>1</v>
      </c>
      <c r="G21" s="40">
        <v>1</v>
      </c>
      <c r="H21" s="40"/>
      <c r="I21" s="39"/>
      <c r="J21" s="40"/>
      <c r="K21" s="40"/>
      <c r="L21" s="40"/>
      <c r="M21" s="40"/>
      <c r="N21" s="40"/>
      <c r="O21" s="40">
        <f t="shared" si="1"/>
        <v>3</v>
      </c>
      <c r="P21" s="40">
        <v>4</v>
      </c>
      <c r="Q21" s="40">
        <f t="shared" si="2"/>
        <v>-1</v>
      </c>
      <c r="R21" s="100">
        <v>-0.25</v>
      </c>
    </row>
    <row r="22" spans="1:18" s="5" customFormat="1" ht="18.75">
      <c r="A22" s="36" t="s">
        <v>14</v>
      </c>
      <c r="B22" s="36"/>
      <c r="C22" s="42">
        <v>2</v>
      </c>
      <c r="D22" s="51">
        <v>2</v>
      </c>
      <c r="E22" s="42">
        <v>1</v>
      </c>
      <c r="F22" s="42">
        <v>2</v>
      </c>
      <c r="G22" s="42">
        <v>0</v>
      </c>
      <c r="H22" s="42"/>
      <c r="I22" s="41"/>
      <c r="J22" s="42"/>
      <c r="K22" s="42"/>
      <c r="L22" s="42"/>
      <c r="M22" s="42"/>
      <c r="N22" s="42"/>
      <c r="O22" s="40">
        <f t="shared" si="1"/>
        <v>7</v>
      </c>
      <c r="P22" s="42">
        <v>8</v>
      </c>
      <c r="Q22" s="42">
        <f t="shared" si="2"/>
        <v>-1</v>
      </c>
      <c r="R22" s="101">
        <v>-0.12</v>
      </c>
    </row>
    <row r="23" spans="1:18" s="5" customFormat="1" ht="18.75">
      <c r="A23" s="38" t="s">
        <v>7</v>
      </c>
      <c r="B23" s="38"/>
      <c r="C23" s="43">
        <f>SUM(C15:C22)</f>
        <v>13</v>
      </c>
      <c r="D23" s="43">
        <f>SUM(D15:D22)</f>
        <v>13</v>
      </c>
      <c r="E23" s="43">
        <v>11</v>
      </c>
      <c r="F23" s="43">
        <f>SUM(F15:F22)</f>
        <v>21</v>
      </c>
      <c r="G23" s="43">
        <f>SUM(G15:G22)</f>
        <v>14</v>
      </c>
      <c r="H23" s="43"/>
      <c r="I23" s="43"/>
      <c r="J23" s="43"/>
      <c r="K23" s="43"/>
      <c r="L23" s="43"/>
      <c r="M23" s="43"/>
      <c r="N23" s="43"/>
      <c r="O23" s="44">
        <f t="shared" si="1"/>
        <v>72</v>
      </c>
      <c r="P23" s="44">
        <f>SUM(P15:P22)</f>
        <v>103</v>
      </c>
      <c r="Q23" s="44">
        <f t="shared" si="2"/>
        <v>-31</v>
      </c>
      <c r="R23" s="102">
        <v>-0.3</v>
      </c>
    </row>
    <row r="24" spans="1:18" s="5" customFormat="1" ht="16.899999999999999" customHeight="1">
      <c r="A24" s="8"/>
      <c r="B24" s="8"/>
      <c r="C24" s="15"/>
      <c r="D24" s="10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Q24" s="15"/>
      <c r="R24" s="107"/>
    </row>
    <row r="25" spans="1:18" s="5" customFormat="1" ht="16.899999999999999" customHeight="1">
      <c r="A25" s="38" t="s">
        <v>78</v>
      </c>
      <c r="B25" s="8"/>
      <c r="C25" s="15"/>
      <c r="D25" s="10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/>
      <c r="Q25" s="15"/>
      <c r="R25" s="107"/>
    </row>
    <row r="26" spans="1:18" s="5" customFormat="1" ht="18.75">
      <c r="A26" s="8" t="s">
        <v>73</v>
      </c>
      <c r="B26" s="8"/>
      <c r="C26" s="40">
        <v>4</v>
      </c>
      <c r="D26" s="49">
        <v>1</v>
      </c>
      <c r="E26" s="40">
        <v>3</v>
      </c>
      <c r="F26" s="40">
        <v>2</v>
      </c>
      <c r="G26" s="40">
        <v>1</v>
      </c>
      <c r="H26" s="40"/>
      <c r="I26" s="39"/>
      <c r="J26" s="40"/>
      <c r="K26" s="40"/>
      <c r="L26" s="40"/>
      <c r="M26" s="40"/>
      <c r="N26" s="40"/>
      <c r="O26" s="40">
        <f t="shared" ref="O26:O38" si="3">SUM(C26:N26)</f>
        <v>11</v>
      </c>
      <c r="P26" s="40">
        <v>7</v>
      </c>
      <c r="Q26" s="40">
        <f t="shared" ref="Q26:Q27" si="4">SUM(O26-P26)</f>
        <v>4</v>
      </c>
      <c r="R26" s="100">
        <v>0.36</v>
      </c>
    </row>
    <row r="27" spans="1:18" s="5" customFormat="1" ht="18.75">
      <c r="A27" s="8" t="s">
        <v>10</v>
      </c>
      <c r="B27" s="8"/>
      <c r="C27" s="40">
        <v>0</v>
      </c>
      <c r="D27" s="49">
        <v>0</v>
      </c>
      <c r="E27" s="40">
        <v>0</v>
      </c>
      <c r="F27" s="40">
        <v>0</v>
      </c>
      <c r="G27" s="40">
        <v>0</v>
      </c>
      <c r="H27" s="40"/>
      <c r="I27" s="39"/>
      <c r="J27" s="40"/>
      <c r="K27" s="40"/>
      <c r="L27" s="40"/>
      <c r="M27" s="40"/>
      <c r="N27" s="40"/>
      <c r="O27" s="40">
        <f t="shared" si="3"/>
        <v>0</v>
      </c>
      <c r="P27" s="40">
        <v>0</v>
      </c>
      <c r="Q27" s="40">
        <f t="shared" si="4"/>
        <v>0</v>
      </c>
      <c r="R27" s="99">
        <v>0</v>
      </c>
    </row>
    <row r="28" spans="1:18" s="5" customFormat="1" ht="18.75">
      <c r="A28" s="8" t="s">
        <v>11</v>
      </c>
      <c r="B28" s="8"/>
      <c r="C28" s="40">
        <v>2</v>
      </c>
      <c r="D28" s="49">
        <v>2</v>
      </c>
      <c r="E28" s="40">
        <v>1</v>
      </c>
      <c r="F28" s="40">
        <v>0</v>
      </c>
      <c r="G28" s="40">
        <v>2</v>
      </c>
      <c r="H28" s="40"/>
      <c r="I28" s="39"/>
      <c r="J28" s="40"/>
      <c r="K28" s="40"/>
      <c r="L28" s="40"/>
      <c r="M28" s="40"/>
      <c r="N28" s="40"/>
      <c r="O28" s="40">
        <f t="shared" si="3"/>
        <v>7</v>
      </c>
      <c r="P28" s="40">
        <v>10</v>
      </c>
      <c r="Q28" s="40">
        <f t="shared" ref="Q28:Q39" si="5">SUM(O28-P28)</f>
        <v>-3</v>
      </c>
      <c r="R28" s="100">
        <v>-0.3</v>
      </c>
    </row>
    <row r="29" spans="1:18" s="5" customFormat="1" ht="18.75">
      <c r="A29" s="8" t="s">
        <v>17</v>
      </c>
      <c r="B29" s="8"/>
      <c r="C29" s="40">
        <v>0</v>
      </c>
      <c r="D29" s="49">
        <v>0</v>
      </c>
      <c r="E29" s="40">
        <v>0</v>
      </c>
      <c r="F29" s="40">
        <v>0</v>
      </c>
      <c r="G29" s="40">
        <v>0</v>
      </c>
      <c r="H29" s="40"/>
      <c r="I29" s="39"/>
      <c r="J29" s="40"/>
      <c r="K29" s="40"/>
      <c r="L29" s="40"/>
      <c r="M29" s="40"/>
      <c r="N29" s="40"/>
      <c r="O29" s="40">
        <f t="shared" si="3"/>
        <v>0</v>
      </c>
      <c r="P29" s="40">
        <v>3</v>
      </c>
      <c r="Q29" s="40">
        <f t="shared" si="5"/>
        <v>-3</v>
      </c>
      <c r="R29" s="100">
        <v>-3</v>
      </c>
    </row>
    <row r="30" spans="1:18" s="5" customFormat="1" ht="18.75">
      <c r="A30" s="8" t="s">
        <v>16</v>
      </c>
      <c r="B30" s="8"/>
      <c r="C30" s="40">
        <v>4</v>
      </c>
      <c r="D30" s="49">
        <v>3</v>
      </c>
      <c r="E30" s="40">
        <v>2</v>
      </c>
      <c r="F30" s="40">
        <v>0</v>
      </c>
      <c r="G30" s="40">
        <v>7</v>
      </c>
      <c r="H30" s="40"/>
      <c r="I30" s="39"/>
      <c r="J30" s="40"/>
      <c r="K30" s="40"/>
      <c r="L30" s="40"/>
      <c r="M30" s="40"/>
      <c r="N30" s="40"/>
      <c r="O30" s="40">
        <f t="shared" si="3"/>
        <v>16</v>
      </c>
      <c r="P30" s="40">
        <v>29</v>
      </c>
      <c r="Q30" s="40">
        <f t="shared" si="5"/>
        <v>-13</v>
      </c>
      <c r="R30" s="100">
        <v>-0.45</v>
      </c>
    </row>
    <row r="31" spans="1:18" s="5" customFormat="1" ht="18.75">
      <c r="A31" s="8" t="s">
        <v>62</v>
      </c>
      <c r="B31" s="8"/>
      <c r="C31" s="40">
        <v>0</v>
      </c>
      <c r="D31" s="49">
        <v>1</v>
      </c>
      <c r="E31" s="40">
        <v>0</v>
      </c>
      <c r="F31" s="40">
        <v>0</v>
      </c>
      <c r="G31" s="40">
        <v>0</v>
      </c>
      <c r="H31" s="40"/>
      <c r="I31" s="39"/>
      <c r="J31" s="40"/>
      <c r="K31" s="40"/>
      <c r="L31" s="40"/>
      <c r="M31" s="40"/>
      <c r="N31" s="40"/>
      <c r="O31" s="40">
        <f t="shared" si="3"/>
        <v>1</v>
      </c>
      <c r="P31" s="40">
        <v>0</v>
      </c>
      <c r="Q31" s="40">
        <f t="shared" si="5"/>
        <v>1</v>
      </c>
      <c r="R31" s="100">
        <v>1</v>
      </c>
    </row>
    <row r="32" spans="1:18" s="5" customFormat="1" ht="18.75">
      <c r="A32" s="8" t="s">
        <v>19</v>
      </c>
      <c r="B32" s="8"/>
      <c r="C32" s="40">
        <v>0</v>
      </c>
      <c r="D32" s="49">
        <v>0</v>
      </c>
      <c r="E32" s="40">
        <v>0</v>
      </c>
      <c r="F32" s="40">
        <v>0</v>
      </c>
      <c r="G32" s="40">
        <v>0</v>
      </c>
      <c r="H32" s="40"/>
      <c r="I32" s="39"/>
      <c r="J32" s="40"/>
      <c r="K32" s="40"/>
      <c r="L32" s="40"/>
      <c r="M32" s="40"/>
      <c r="N32" s="40"/>
      <c r="O32" s="40">
        <f t="shared" si="3"/>
        <v>0</v>
      </c>
      <c r="P32" s="40">
        <v>2</v>
      </c>
      <c r="Q32" s="40">
        <f t="shared" si="5"/>
        <v>-2</v>
      </c>
      <c r="R32" s="100">
        <v>-2</v>
      </c>
    </row>
    <row r="33" spans="1:19" s="5" customFormat="1" ht="18.75">
      <c r="A33" s="8" t="s">
        <v>18</v>
      </c>
      <c r="B33" s="8"/>
      <c r="C33" s="40">
        <v>3</v>
      </c>
      <c r="D33" s="49">
        <v>4</v>
      </c>
      <c r="E33" s="40">
        <v>9</v>
      </c>
      <c r="F33" s="40">
        <v>4</v>
      </c>
      <c r="G33" s="40">
        <v>9</v>
      </c>
      <c r="H33" s="40"/>
      <c r="I33" s="39"/>
      <c r="J33" s="40"/>
      <c r="K33" s="40"/>
      <c r="L33" s="40"/>
      <c r="M33" s="40"/>
      <c r="N33" s="40"/>
      <c r="O33" s="40">
        <f t="shared" si="3"/>
        <v>29</v>
      </c>
      <c r="P33" s="40">
        <v>23</v>
      </c>
      <c r="Q33" s="40">
        <f t="shared" si="5"/>
        <v>6</v>
      </c>
      <c r="R33" s="100">
        <v>0.21</v>
      </c>
    </row>
    <row r="34" spans="1:19" s="5" customFormat="1" ht="18.75">
      <c r="A34" s="8" t="s">
        <v>75</v>
      </c>
      <c r="B34" s="8"/>
      <c r="C34" s="40">
        <v>5</v>
      </c>
      <c r="D34" s="49">
        <v>3</v>
      </c>
      <c r="E34" s="40">
        <v>5</v>
      </c>
      <c r="F34" s="40">
        <v>3</v>
      </c>
      <c r="G34" s="40">
        <v>5</v>
      </c>
      <c r="H34" s="40"/>
      <c r="I34" s="39"/>
      <c r="J34" s="40"/>
      <c r="K34" s="40"/>
      <c r="L34" s="40"/>
      <c r="M34" s="40"/>
      <c r="N34" s="40"/>
      <c r="O34" s="40">
        <f t="shared" si="3"/>
        <v>21</v>
      </c>
      <c r="P34" s="40">
        <v>20</v>
      </c>
      <c r="Q34" s="40">
        <f t="shared" si="5"/>
        <v>1</v>
      </c>
      <c r="R34" s="100">
        <v>0.05</v>
      </c>
    </row>
    <row r="35" spans="1:19" s="5" customFormat="1" ht="18.75">
      <c r="A35" s="8" t="s">
        <v>70</v>
      </c>
      <c r="B35" s="36"/>
      <c r="C35" s="40">
        <v>0</v>
      </c>
      <c r="D35" s="49">
        <v>0</v>
      </c>
      <c r="E35" s="40">
        <v>3</v>
      </c>
      <c r="F35" s="40">
        <v>0</v>
      </c>
      <c r="G35" s="40">
        <v>3</v>
      </c>
      <c r="H35" s="40"/>
      <c r="I35" s="39"/>
      <c r="J35" s="40"/>
      <c r="K35" s="40"/>
      <c r="L35" s="40"/>
      <c r="M35" s="40"/>
      <c r="N35" s="40"/>
      <c r="O35" s="40">
        <f t="shared" si="3"/>
        <v>6</v>
      </c>
      <c r="P35" s="40">
        <v>8</v>
      </c>
      <c r="Q35" s="40">
        <f t="shared" si="5"/>
        <v>-2</v>
      </c>
      <c r="R35" s="100">
        <v>-0.25</v>
      </c>
    </row>
    <row r="36" spans="1:19" s="5" customFormat="1" ht="18.75">
      <c r="A36" s="8" t="s">
        <v>20</v>
      </c>
      <c r="B36" s="36"/>
      <c r="C36" s="40">
        <v>0</v>
      </c>
      <c r="D36" s="49">
        <v>3</v>
      </c>
      <c r="E36" s="40">
        <v>8</v>
      </c>
      <c r="F36" s="40">
        <v>7</v>
      </c>
      <c r="G36" s="40">
        <v>11</v>
      </c>
      <c r="H36" s="40"/>
      <c r="I36" s="39"/>
      <c r="J36" s="40"/>
      <c r="K36" s="40"/>
      <c r="L36" s="40"/>
      <c r="M36" s="40"/>
      <c r="N36" s="40"/>
      <c r="O36" s="40">
        <f t="shared" si="3"/>
        <v>29</v>
      </c>
      <c r="P36" s="40">
        <v>32</v>
      </c>
      <c r="Q36" s="40">
        <f t="shared" si="5"/>
        <v>-3</v>
      </c>
      <c r="R36" s="100">
        <v>-0.09</v>
      </c>
    </row>
    <row r="37" spans="1:19" s="5" customFormat="1" ht="18.75">
      <c r="A37" s="8" t="s">
        <v>76</v>
      </c>
      <c r="B37" s="36"/>
      <c r="C37" s="40">
        <v>5</v>
      </c>
      <c r="D37" s="49">
        <v>8</v>
      </c>
      <c r="E37" s="40">
        <v>11</v>
      </c>
      <c r="F37" s="40">
        <v>11</v>
      </c>
      <c r="G37" s="40">
        <v>8</v>
      </c>
      <c r="H37" s="40"/>
      <c r="I37" s="39"/>
      <c r="J37" s="40"/>
      <c r="K37" s="40"/>
      <c r="L37" s="40"/>
      <c r="M37" s="40"/>
      <c r="N37" s="40"/>
      <c r="O37" s="40">
        <f t="shared" si="3"/>
        <v>43</v>
      </c>
      <c r="P37" s="40">
        <v>21</v>
      </c>
      <c r="Q37" s="40">
        <f t="shared" si="5"/>
        <v>22</v>
      </c>
      <c r="R37" s="100">
        <v>0.51</v>
      </c>
    </row>
    <row r="38" spans="1:19" s="5" customFormat="1" ht="18.75">
      <c r="A38" s="8" t="s">
        <v>65</v>
      </c>
      <c r="B38" s="36"/>
      <c r="C38" s="42">
        <v>3</v>
      </c>
      <c r="D38" s="51">
        <v>0</v>
      </c>
      <c r="E38" s="42">
        <v>9</v>
      </c>
      <c r="F38" s="42">
        <v>9</v>
      </c>
      <c r="G38" s="42">
        <v>0</v>
      </c>
      <c r="H38" s="42"/>
      <c r="I38" s="41"/>
      <c r="J38" s="42"/>
      <c r="K38" s="42"/>
      <c r="L38" s="42"/>
      <c r="M38" s="42"/>
      <c r="N38" s="42"/>
      <c r="O38" s="40">
        <f t="shared" si="3"/>
        <v>21</v>
      </c>
      <c r="P38" s="42">
        <v>9</v>
      </c>
      <c r="Q38" s="42">
        <f t="shared" si="5"/>
        <v>12</v>
      </c>
      <c r="R38" s="101">
        <v>0.56999999999999995</v>
      </c>
    </row>
    <row r="39" spans="1:19" s="5" customFormat="1" ht="18.75">
      <c r="A39" s="38" t="s">
        <v>7</v>
      </c>
      <c r="B39" s="38"/>
      <c r="C39" s="43">
        <f>SUM(C26:C38)</f>
        <v>26</v>
      </c>
      <c r="D39" s="55">
        <f>SUM(D26:D38)</f>
        <v>25</v>
      </c>
      <c r="E39" s="55">
        <f>SUM(E26:E38)</f>
        <v>51</v>
      </c>
      <c r="F39" s="62">
        <f>SUM(F26:F38)</f>
        <v>36</v>
      </c>
      <c r="G39" s="62">
        <f>SUM(G26:G38)</f>
        <v>46</v>
      </c>
      <c r="H39" s="55"/>
      <c r="I39" s="55"/>
      <c r="J39" s="55"/>
      <c r="K39" s="55"/>
      <c r="L39" s="55"/>
      <c r="M39" s="55"/>
      <c r="N39" s="55"/>
      <c r="O39" s="44">
        <f>SUM(O26:O38)</f>
        <v>184</v>
      </c>
      <c r="P39" s="43">
        <v>165</v>
      </c>
      <c r="Q39" s="44">
        <f t="shared" si="5"/>
        <v>19</v>
      </c>
      <c r="R39" s="102">
        <v>0.1</v>
      </c>
      <c r="S39" s="6"/>
    </row>
    <row r="40" spans="1:19" s="5" customFormat="1" ht="18.75">
      <c r="A40" s="8"/>
      <c r="B40" s="8"/>
      <c r="C40" s="15"/>
      <c r="D40" s="10"/>
      <c r="E40" s="15"/>
      <c r="F40" s="15"/>
      <c r="G40" s="13"/>
      <c r="H40" s="15"/>
      <c r="I40" s="10"/>
      <c r="J40" s="15"/>
      <c r="K40" s="15"/>
      <c r="L40" s="15"/>
      <c r="M40" s="15"/>
      <c r="N40" s="15"/>
      <c r="O40" s="15"/>
      <c r="P40" s="15"/>
      <c r="Q40" s="15"/>
      <c r="R40" s="107"/>
    </row>
    <row r="41" spans="1:19" s="5" customFormat="1" ht="18.75">
      <c r="A41" s="38" t="s">
        <v>22</v>
      </c>
      <c r="B41" s="38"/>
      <c r="C41" s="43">
        <f t="shared" ref="C41:G41" si="6">SUM(C39+C23)</f>
        <v>39</v>
      </c>
      <c r="D41" s="43">
        <f t="shared" si="6"/>
        <v>38</v>
      </c>
      <c r="E41" s="43">
        <f t="shared" si="6"/>
        <v>62</v>
      </c>
      <c r="F41" s="43">
        <f t="shared" si="6"/>
        <v>57</v>
      </c>
      <c r="G41" s="43">
        <f t="shared" si="6"/>
        <v>60</v>
      </c>
      <c r="H41" s="43"/>
      <c r="I41" s="43"/>
      <c r="J41" s="43"/>
      <c r="K41" s="43"/>
      <c r="L41" s="43"/>
      <c r="M41" s="43"/>
      <c r="N41" s="43"/>
      <c r="O41" s="43">
        <f>+SUM(O23+O39)</f>
        <v>256</v>
      </c>
      <c r="P41" s="43">
        <f>SUM(P23+P39)</f>
        <v>268</v>
      </c>
      <c r="Q41" s="43">
        <f>+SUM(Q23+Q39)</f>
        <v>-12</v>
      </c>
      <c r="R41" s="108">
        <v>-0.04</v>
      </c>
    </row>
    <row r="42" spans="1:19" s="5" customFormat="1" ht="18.75">
      <c r="A42" s="8"/>
      <c r="B42" s="8"/>
      <c r="C42" s="15"/>
      <c r="D42" s="10"/>
      <c r="E42" s="15"/>
      <c r="F42" s="15"/>
      <c r="G42" s="15"/>
      <c r="H42" s="15"/>
      <c r="I42" s="10"/>
      <c r="J42" s="15"/>
      <c r="K42" s="15"/>
      <c r="L42" s="15"/>
      <c r="M42" s="15"/>
      <c r="N42" s="15"/>
      <c r="O42" s="15"/>
      <c r="P42" s="79"/>
      <c r="Q42" s="15"/>
      <c r="R42" s="109"/>
    </row>
    <row r="43" spans="1:19" s="5" customFormat="1" ht="18.75">
      <c r="A43" s="8" t="s">
        <v>23</v>
      </c>
      <c r="B43" s="8"/>
      <c r="C43" s="40">
        <v>29</v>
      </c>
      <c r="D43" s="40">
        <v>21</v>
      </c>
      <c r="E43" s="40">
        <v>20</v>
      </c>
      <c r="F43" s="40">
        <v>21</v>
      </c>
      <c r="G43" s="40">
        <v>19</v>
      </c>
      <c r="H43" s="40"/>
      <c r="I43" s="40"/>
      <c r="J43" s="40"/>
      <c r="K43" s="40"/>
      <c r="L43" s="40"/>
      <c r="M43" s="40"/>
      <c r="N43" s="40"/>
      <c r="O43" s="40">
        <f>SUM(C43:N43)</f>
        <v>110</v>
      </c>
      <c r="P43" s="40">
        <v>120</v>
      </c>
      <c r="Q43" s="40">
        <f t="shared" ref="Q43:Q46" si="7">SUM(O43-P43)</f>
        <v>-10</v>
      </c>
      <c r="R43" s="110">
        <v>-0.08</v>
      </c>
    </row>
    <row r="44" spans="1:19" s="5" customFormat="1" ht="18.75">
      <c r="A44" s="8" t="s">
        <v>24</v>
      </c>
      <c r="B44" s="8"/>
      <c r="C44" s="40">
        <v>231</v>
      </c>
      <c r="D44" s="40">
        <v>246</v>
      </c>
      <c r="E44" s="40">
        <v>216</v>
      </c>
      <c r="F44" s="40">
        <v>251</v>
      </c>
      <c r="G44" s="40">
        <v>238</v>
      </c>
      <c r="H44" s="40"/>
      <c r="I44" s="40"/>
      <c r="J44" s="40"/>
      <c r="K44" s="40"/>
      <c r="L44" s="40"/>
      <c r="M44" s="40"/>
      <c r="N44" s="40"/>
      <c r="O44" s="40">
        <f>SUM(C44:N44)</f>
        <v>1182</v>
      </c>
      <c r="P44" s="40">
        <v>1334</v>
      </c>
      <c r="Q44" s="40">
        <f t="shared" si="7"/>
        <v>-152</v>
      </c>
      <c r="R44" s="110">
        <v>-0.11</v>
      </c>
    </row>
    <row r="45" spans="1:19" s="5" customFormat="1" ht="18.75">
      <c r="A45" s="8" t="s">
        <v>25</v>
      </c>
      <c r="B45" s="8"/>
      <c r="C45" s="40">
        <v>4</v>
      </c>
      <c r="D45" s="39">
        <v>4</v>
      </c>
      <c r="E45" s="40">
        <v>22</v>
      </c>
      <c r="F45" s="40">
        <v>19</v>
      </c>
      <c r="G45" s="40">
        <v>14</v>
      </c>
      <c r="H45" s="40"/>
      <c r="I45" s="40"/>
      <c r="J45" s="40"/>
      <c r="K45" s="40"/>
      <c r="L45" s="40"/>
      <c r="M45" s="40"/>
      <c r="N45" s="40"/>
      <c r="O45" s="40">
        <f>SUM(C45:N45)</f>
        <v>63</v>
      </c>
      <c r="P45" s="40">
        <v>72</v>
      </c>
      <c r="Q45" s="40">
        <f t="shared" si="7"/>
        <v>-9</v>
      </c>
      <c r="R45" s="110">
        <v>-0.12</v>
      </c>
    </row>
    <row r="46" spans="1:19" s="5" customFormat="1" ht="18.75">
      <c r="A46" s="8" t="s">
        <v>26</v>
      </c>
      <c r="B46" s="8"/>
      <c r="C46" s="40">
        <v>22</v>
      </c>
      <c r="D46" s="40">
        <v>18</v>
      </c>
      <c r="E46" s="40">
        <v>20</v>
      </c>
      <c r="F46" s="40">
        <v>11</v>
      </c>
      <c r="G46" s="40">
        <v>21</v>
      </c>
      <c r="H46" s="40"/>
      <c r="I46" s="40"/>
      <c r="J46" s="40"/>
      <c r="K46" s="40"/>
      <c r="L46" s="40"/>
      <c r="M46" s="40"/>
      <c r="N46" s="40"/>
      <c r="O46" s="40">
        <f>SUM(C46:N46)</f>
        <v>92</v>
      </c>
      <c r="P46" s="40">
        <v>86</v>
      </c>
      <c r="Q46" s="40">
        <f t="shared" si="7"/>
        <v>6</v>
      </c>
      <c r="R46" s="110">
        <v>7.0000000000000007E-2</v>
      </c>
    </row>
    <row r="47" spans="1:19" s="5" customFormat="1" ht="18.75">
      <c r="A47" s="36"/>
      <c r="B47" s="3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1"/>
      <c r="R47" s="111"/>
    </row>
    <row r="48" spans="1:19" s="5" customFormat="1" ht="18.75">
      <c r="A48" s="36"/>
      <c r="B48" s="3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1"/>
      <c r="R48" s="111"/>
    </row>
    <row r="49" spans="1:21" s="5" customFormat="1" ht="12.4" customHeight="1">
      <c r="A49" s="36"/>
      <c r="B49" s="3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1"/>
      <c r="R49" s="107"/>
    </row>
    <row r="50" spans="1:21" s="5" customFormat="1" ht="12.4" customHeight="1">
      <c r="A50" s="36"/>
      <c r="B50" s="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1"/>
      <c r="R50" s="107"/>
    </row>
    <row r="51" spans="1:21" s="5" customFormat="1" ht="12.4" customHeight="1">
      <c r="A51" s="36"/>
      <c r="B51" s="3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1"/>
      <c r="R51" s="107"/>
    </row>
    <row r="52" spans="1:21" s="5" customFormat="1" ht="6" customHeight="1">
      <c r="A52" s="36"/>
      <c r="B52" s="3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1"/>
      <c r="R52" s="107"/>
    </row>
    <row r="53" spans="1:21" s="5" customFormat="1" ht="6" hidden="1" customHeight="1">
      <c r="A53" s="36"/>
      <c r="B53" s="3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1"/>
      <c r="R53" s="107"/>
    </row>
    <row r="54" spans="1:21" s="5" customFormat="1" ht="13.5" customHeight="1">
      <c r="A54" s="38"/>
      <c r="B54" s="38"/>
      <c r="C54" s="13"/>
      <c r="D54" s="20"/>
      <c r="E54" s="31" t="s">
        <v>81</v>
      </c>
      <c r="F54" s="31"/>
      <c r="G54" s="31"/>
      <c r="H54" s="31"/>
      <c r="I54" s="31"/>
      <c r="J54" s="31"/>
      <c r="K54" s="32"/>
      <c r="L54" s="32"/>
      <c r="M54" s="20"/>
      <c r="N54" s="13"/>
      <c r="O54" s="112"/>
      <c r="P54" s="14"/>
      <c r="Q54" s="13"/>
      <c r="R54" s="107"/>
    </row>
    <row r="55" spans="1:21" s="5" customFormat="1" ht="14.1" customHeight="1">
      <c r="A55" s="38"/>
      <c r="B55" s="38"/>
      <c r="C55" s="13"/>
      <c r="D55" s="13"/>
      <c r="E55" s="33"/>
      <c r="F55" s="33"/>
      <c r="G55" s="33" t="s">
        <v>27</v>
      </c>
      <c r="H55" s="33"/>
      <c r="I55" s="33"/>
      <c r="J55" s="33"/>
      <c r="K55" s="33"/>
      <c r="L55" s="33"/>
      <c r="M55" s="13"/>
      <c r="N55" s="13"/>
      <c r="O55" s="94" t="s">
        <v>44</v>
      </c>
      <c r="P55" s="30" t="s">
        <v>44</v>
      </c>
      <c r="Q55" s="30" t="s">
        <v>80</v>
      </c>
      <c r="R55" s="113"/>
    </row>
    <row r="56" spans="1:21" s="5" customFormat="1" ht="12.95" customHeight="1">
      <c r="A56" s="38"/>
      <c r="B56" s="38"/>
      <c r="C56" s="25" t="s">
        <v>45</v>
      </c>
      <c r="D56" s="25" t="s">
        <v>46</v>
      </c>
      <c r="E56" s="25" t="s">
        <v>47</v>
      </c>
      <c r="F56" s="25" t="s">
        <v>48</v>
      </c>
      <c r="G56" s="25" t="s">
        <v>49</v>
      </c>
      <c r="H56" s="25" t="s">
        <v>50</v>
      </c>
      <c r="I56" s="25" t="s">
        <v>51</v>
      </c>
      <c r="J56" s="25" t="s">
        <v>52</v>
      </c>
      <c r="K56" s="25" t="s">
        <v>53</v>
      </c>
      <c r="L56" s="25" t="s">
        <v>54</v>
      </c>
      <c r="M56" s="25" t="s">
        <v>55</v>
      </c>
      <c r="N56" s="25" t="s">
        <v>56</v>
      </c>
      <c r="O56" s="95" t="s">
        <v>83</v>
      </c>
      <c r="P56" s="26">
        <v>2017</v>
      </c>
      <c r="Q56" s="97" t="s">
        <v>84</v>
      </c>
      <c r="R56" s="114" t="s">
        <v>66</v>
      </c>
    </row>
    <row r="57" spans="1:21" s="5" customFormat="1" ht="18.75">
      <c r="A57" s="8" t="s">
        <v>8</v>
      </c>
      <c r="B57" s="8"/>
      <c r="C57" s="40">
        <v>0</v>
      </c>
      <c r="D57" s="39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f>SUM(C57:N57)</f>
        <v>0</v>
      </c>
      <c r="P57" s="40">
        <v>0</v>
      </c>
      <c r="Q57" s="40">
        <f t="shared" ref="Q57:Q81" si="8">SUM(O57-P57)</f>
        <v>0</v>
      </c>
      <c r="R57" s="99">
        <v>0</v>
      </c>
    </row>
    <row r="58" spans="1:21" s="5" customFormat="1" ht="18.75">
      <c r="A58" s="8" t="s">
        <v>9</v>
      </c>
      <c r="B58" s="8"/>
      <c r="C58" s="40">
        <v>0</v>
      </c>
      <c r="D58" s="39">
        <v>0</v>
      </c>
      <c r="E58" s="40">
        <v>0</v>
      </c>
      <c r="F58" s="40">
        <v>0</v>
      </c>
      <c r="G58" s="40">
        <v>0</v>
      </c>
      <c r="H58" s="40"/>
      <c r="I58" s="40"/>
      <c r="J58" s="40"/>
      <c r="K58" s="40"/>
      <c r="L58" s="40"/>
      <c r="M58" s="40"/>
      <c r="N58" s="40"/>
      <c r="O58" s="40">
        <f t="shared" ref="O58:O80" si="9">SUM(C58:N58)</f>
        <v>0</v>
      </c>
      <c r="P58" s="40">
        <v>0</v>
      </c>
      <c r="Q58" s="40">
        <f t="shared" si="8"/>
        <v>0</v>
      </c>
      <c r="R58" s="99">
        <v>0</v>
      </c>
    </row>
    <row r="59" spans="1:21" s="5" customFormat="1" ht="18.75">
      <c r="A59" s="8" t="s">
        <v>10</v>
      </c>
      <c r="B59" s="8"/>
      <c r="C59" s="40">
        <v>0</v>
      </c>
      <c r="D59" s="39">
        <v>0</v>
      </c>
      <c r="E59" s="40">
        <v>0</v>
      </c>
      <c r="F59" s="40">
        <v>0</v>
      </c>
      <c r="G59" s="40">
        <v>0</v>
      </c>
      <c r="H59" s="40"/>
      <c r="I59" s="40"/>
      <c r="J59" s="40"/>
      <c r="K59" s="40"/>
      <c r="L59" s="40"/>
      <c r="M59" s="40"/>
      <c r="N59" s="40"/>
      <c r="O59" s="40">
        <f t="shared" si="9"/>
        <v>0</v>
      </c>
      <c r="P59" s="40">
        <v>0</v>
      </c>
      <c r="Q59" s="40">
        <f t="shared" si="8"/>
        <v>0</v>
      </c>
      <c r="R59" s="99">
        <v>0</v>
      </c>
      <c r="U59" s="34"/>
    </row>
    <row r="60" spans="1:21" s="5" customFormat="1" ht="18.75">
      <c r="A60" s="8" t="s">
        <v>11</v>
      </c>
      <c r="B60" s="8"/>
      <c r="C60" s="40">
        <v>0</v>
      </c>
      <c r="D60" s="39">
        <v>0</v>
      </c>
      <c r="E60" s="40">
        <v>0</v>
      </c>
      <c r="F60" s="40">
        <v>1</v>
      </c>
      <c r="G60" s="40">
        <v>2</v>
      </c>
      <c r="H60" s="40"/>
      <c r="I60" s="40"/>
      <c r="J60" s="40"/>
      <c r="K60" s="40"/>
      <c r="L60" s="40"/>
      <c r="M60" s="40"/>
      <c r="N60" s="40"/>
      <c r="O60" s="40">
        <f t="shared" si="9"/>
        <v>3</v>
      </c>
      <c r="P60" s="40">
        <v>0</v>
      </c>
      <c r="Q60" s="40">
        <f t="shared" si="8"/>
        <v>3</v>
      </c>
      <c r="R60" s="99">
        <v>3</v>
      </c>
    </row>
    <row r="61" spans="1:21" s="5" customFormat="1" ht="18.75">
      <c r="A61" s="8" t="s">
        <v>12</v>
      </c>
      <c r="B61" s="8"/>
      <c r="C61" s="40">
        <v>0</v>
      </c>
      <c r="D61" s="39">
        <v>0</v>
      </c>
      <c r="E61" s="40">
        <v>0</v>
      </c>
      <c r="F61" s="40">
        <v>0</v>
      </c>
      <c r="G61" s="40">
        <v>0</v>
      </c>
      <c r="H61" s="40"/>
      <c r="I61" s="40"/>
      <c r="J61" s="40"/>
      <c r="K61" s="40"/>
      <c r="L61" s="40"/>
      <c r="M61" s="40"/>
      <c r="N61" s="40"/>
      <c r="O61" s="40">
        <f t="shared" si="9"/>
        <v>0</v>
      </c>
      <c r="P61" s="40">
        <v>2</v>
      </c>
      <c r="Q61" s="40">
        <f t="shared" si="8"/>
        <v>-2</v>
      </c>
      <c r="R61" s="99">
        <v>-2</v>
      </c>
    </row>
    <row r="62" spans="1:21" s="5" customFormat="1" ht="18.75">
      <c r="A62" s="8" t="s">
        <v>13</v>
      </c>
      <c r="B62" s="8"/>
      <c r="C62" s="40">
        <v>0</v>
      </c>
      <c r="D62" s="39">
        <v>0</v>
      </c>
      <c r="E62" s="40">
        <v>1</v>
      </c>
      <c r="F62" s="40">
        <v>1</v>
      </c>
      <c r="G62" s="50">
        <v>0</v>
      </c>
      <c r="H62" s="40"/>
      <c r="I62" s="40"/>
      <c r="J62" s="40"/>
      <c r="K62" s="40"/>
      <c r="L62" s="40"/>
      <c r="M62" s="40"/>
      <c r="N62" s="40"/>
      <c r="O62" s="40">
        <f t="shared" si="9"/>
        <v>2</v>
      </c>
      <c r="P62" s="40">
        <v>1</v>
      </c>
      <c r="Q62" s="40">
        <f t="shared" si="8"/>
        <v>1</v>
      </c>
      <c r="R62" s="99">
        <v>0.5</v>
      </c>
    </row>
    <row r="63" spans="1:21" s="5" customFormat="1" ht="18.75">
      <c r="A63" s="8" t="s">
        <v>14</v>
      </c>
      <c r="B63" s="8"/>
      <c r="C63" s="40">
        <v>0</v>
      </c>
      <c r="D63" s="39">
        <v>0</v>
      </c>
      <c r="E63" s="40">
        <v>0</v>
      </c>
      <c r="F63" s="40">
        <v>0</v>
      </c>
      <c r="G63" s="40">
        <v>0</v>
      </c>
      <c r="H63" s="40"/>
      <c r="I63" s="40"/>
      <c r="J63" s="40"/>
      <c r="K63" s="40"/>
      <c r="L63" s="40"/>
      <c r="M63" s="40"/>
      <c r="N63" s="40"/>
      <c r="O63" s="40">
        <f t="shared" si="9"/>
        <v>0</v>
      </c>
      <c r="P63" s="40">
        <v>2</v>
      </c>
      <c r="Q63" s="40">
        <f t="shared" si="8"/>
        <v>-2</v>
      </c>
      <c r="R63" s="99">
        <v>-2</v>
      </c>
    </row>
    <row r="64" spans="1:21" s="5" customFormat="1" ht="18.75">
      <c r="A64" s="8" t="s">
        <v>28</v>
      </c>
      <c r="B64" s="8"/>
      <c r="C64" s="40">
        <v>3</v>
      </c>
      <c r="D64" s="39">
        <v>1</v>
      </c>
      <c r="E64" s="40">
        <v>0</v>
      </c>
      <c r="F64" s="40">
        <v>2</v>
      </c>
      <c r="G64" s="40">
        <v>1</v>
      </c>
      <c r="H64" s="40"/>
      <c r="I64" s="40"/>
      <c r="J64" s="40"/>
      <c r="K64" s="40"/>
      <c r="L64" s="40"/>
      <c r="M64" s="40"/>
      <c r="N64" s="40"/>
      <c r="O64" s="40">
        <f t="shared" si="9"/>
        <v>7</v>
      </c>
      <c r="P64" s="40">
        <v>13</v>
      </c>
      <c r="Q64" s="40">
        <f t="shared" si="8"/>
        <v>-6</v>
      </c>
      <c r="R64" s="99">
        <v>-0.46</v>
      </c>
    </row>
    <row r="65" spans="1:18" s="5" customFormat="1" ht="18.75">
      <c r="A65" s="8" t="s">
        <v>29</v>
      </c>
      <c r="B65" s="8"/>
      <c r="C65" s="40">
        <v>2</v>
      </c>
      <c r="D65" s="39">
        <v>1</v>
      </c>
      <c r="E65" s="40">
        <v>2</v>
      </c>
      <c r="F65" s="40">
        <v>2</v>
      </c>
      <c r="G65" s="40">
        <v>1</v>
      </c>
      <c r="H65" s="40"/>
      <c r="I65" s="40"/>
      <c r="J65" s="40"/>
      <c r="K65" s="40"/>
      <c r="L65" s="40"/>
      <c r="M65" s="40"/>
      <c r="N65" s="40"/>
      <c r="O65" s="40">
        <f t="shared" si="9"/>
        <v>8</v>
      </c>
      <c r="P65" s="40">
        <v>10</v>
      </c>
      <c r="Q65" s="40">
        <f t="shared" si="8"/>
        <v>-2</v>
      </c>
      <c r="R65" s="99">
        <v>-0.2</v>
      </c>
    </row>
    <row r="66" spans="1:18" s="5" customFormat="1" ht="18.75">
      <c r="A66" s="8" t="s">
        <v>16</v>
      </c>
      <c r="B66" s="8"/>
      <c r="C66" s="40">
        <v>0</v>
      </c>
      <c r="D66" s="39">
        <v>1</v>
      </c>
      <c r="E66" s="40">
        <v>0</v>
      </c>
      <c r="F66" s="40">
        <v>0</v>
      </c>
      <c r="G66" s="40">
        <v>0</v>
      </c>
      <c r="H66" s="40"/>
      <c r="I66" s="40"/>
      <c r="J66" s="40" t="s">
        <v>42</v>
      </c>
      <c r="K66" s="40"/>
      <c r="L66" s="40"/>
      <c r="M66" s="40"/>
      <c r="N66" s="48"/>
      <c r="O66" s="40">
        <f t="shared" si="9"/>
        <v>1</v>
      </c>
      <c r="P66" s="40">
        <v>1</v>
      </c>
      <c r="Q66" s="40">
        <f t="shared" si="8"/>
        <v>0</v>
      </c>
      <c r="R66" s="99">
        <v>0</v>
      </c>
    </row>
    <row r="67" spans="1:18" s="5" customFormat="1" ht="18.75">
      <c r="A67" s="8" t="s">
        <v>17</v>
      </c>
      <c r="B67" s="8"/>
      <c r="C67" s="40">
        <v>0</v>
      </c>
      <c r="D67" s="39">
        <v>0</v>
      </c>
      <c r="E67" s="40">
        <v>0</v>
      </c>
      <c r="F67" s="40">
        <v>0</v>
      </c>
      <c r="G67" s="40">
        <v>0</v>
      </c>
      <c r="H67" s="40"/>
      <c r="I67" s="40"/>
      <c r="J67" s="40"/>
      <c r="K67" s="40"/>
      <c r="L67" s="40"/>
      <c r="M67" s="40"/>
      <c r="N67" s="40"/>
      <c r="O67" s="40">
        <f t="shared" si="9"/>
        <v>0</v>
      </c>
      <c r="P67" s="40">
        <v>1</v>
      </c>
      <c r="Q67" s="40">
        <f t="shared" si="8"/>
        <v>-1</v>
      </c>
      <c r="R67" s="99">
        <v>-1</v>
      </c>
    </row>
    <row r="68" spans="1:18" s="5" customFormat="1" ht="18.75">
      <c r="A68" s="8" t="s">
        <v>62</v>
      </c>
      <c r="B68" s="8"/>
      <c r="C68" s="40">
        <v>0</v>
      </c>
      <c r="D68" s="39">
        <v>1</v>
      </c>
      <c r="E68" s="40">
        <v>0</v>
      </c>
      <c r="F68" s="40">
        <v>0</v>
      </c>
      <c r="G68" s="40">
        <v>0</v>
      </c>
      <c r="H68" s="40"/>
      <c r="I68" s="40"/>
      <c r="J68" s="40"/>
      <c r="K68" s="40"/>
      <c r="L68" s="40"/>
      <c r="M68" s="40"/>
      <c r="N68" s="40"/>
      <c r="O68" s="40">
        <f t="shared" si="9"/>
        <v>1</v>
      </c>
      <c r="P68" s="40">
        <v>0</v>
      </c>
      <c r="Q68" s="40">
        <f t="shared" si="8"/>
        <v>1</v>
      </c>
      <c r="R68" s="99">
        <v>1</v>
      </c>
    </row>
    <row r="69" spans="1:18" s="5" customFormat="1" ht="18.75">
      <c r="A69" s="8" t="s">
        <v>18</v>
      </c>
      <c r="B69" s="8"/>
      <c r="C69" s="40">
        <v>3</v>
      </c>
      <c r="D69" s="39">
        <v>5</v>
      </c>
      <c r="E69" s="40">
        <v>8</v>
      </c>
      <c r="F69" s="40">
        <v>5</v>
      </c>
      <c r="G69" s="40">
        <v>8</v>
      </c>
      <c r="H69" s="40"/>
      <c r="I69" s="40"/>
      <c r="J69" s="40"/>
      <c r="K69" s="40"/>
      <c r="L69" s="40"/>
      <c r="M69" s="40"/>
      <c r="N69" s="40"/>
      <c r="O69" s="40">
        <f t="shared" si="9"/>
        <v>29</v>
      </c>
      <c r="P69" s="40">
        <v>32</v>
      </c>
      <c r="Q69" s="40">
        <f t="shared" si="8"/>
        <v>-3</v>
      </c>
      <c r="R69" s="99">
        <v>-0.09</v>
      </c>
    </row>
    <row r="70" spans="1:18" s="5" customFormat="1" ht="18.75">
      <c r="A70" s="8" t="s">
        <v>71</v>
      </c>
      <c r="B70" s="8"/>
      <c r="C70" s="40">
        <v>0</v>
      </c>
      <c r="D70" s="39">
        <v>0</v>
      </c>
      <c r="E70" s="40">
        <v>3</v>
      </c>
      <c r="F70" s="40">
        <v>0</v>
      </c>
      <c r="G70" s="40">
        <v>3</v>
      </c>
      <c r="H70" s="40"/>
      <c r="I70" s="40"/>
      <c r="J70" s="40"/>
      <c r="K70" s="40"/>
      <c r="L70" s="40"/>
      <c r="M70" s="40"/>
      <c r="N70" s="40"/>
      <c r="O70" s="40">
        <f t="shared" si="9"/>
        <v>6</v>
      </c>
      <c r="P70" s="40">
        <v>8</v>
      </c>
      <c r="Q70" s="40">
        <f t="shared" si="8"/>
        <v>-2</v>
      </c>
      <c r="R70" s="99">
        <v>-0.25</v>
      </c>
    </row>
    <row r="71" spans="1:18" s="5" customFormat="1" ht="18.75">
      <c r="A71" s="8" t="s">
        <v>30</v>
      </c>
      <c r="B71" s="8"/>
      <c r="C71" s="40">
        <v>5</v>
      </c>
      <c r="D71" s="39">
        <v>3</v>
      </c>
      <c r="E71" s="40">
        <v>5</v>
      </c>
      <c r="F71" s="40">
        <v>3</v>
      </c>
      <c r="G71" s="40">
        <v>5</v>
      </c>
      <c r="H71" s="40"/>
      <c r="I71" s="40"/>
      <c r="J71" s="40"/>
      <c r="K71" s="40"/>
      <c r="L71" s="40"/>
      <c r="M71" s="40"/>
      <c r="N71" s="40"/>
      <c r="O71" s="40">
        <f t="shared" si="9"/>
        <v>21</v>
      </c>
      <c r="P71" s="40">
        <v>20</v>
      </c>
      <c r="Q71" s="40">
        <f t="shared" si="8"/>
        <v>1</v>
      </c>
      <c r="R71" s="99">
        <v>0.05</v>
      </c>
    </row>
    <row r="72" spans="1:18" s="5" customFormat="1" ht="18.75">
      <c r="A72" s="8" t="s">
        <v>19</v>
      </c>
      <c r="B72" s="8"/>
      <c r="C72" s="40">
        <v>0</v>
      </c>
      <c r="D72" s="39">
        <v>0</v>
      </c>
      <c r="E72" s="40">
        <v>0</v>
      </c>
      <c r="F72" s="40">
        <v>0</v>
      </c>
      <c r="G72" s="40">
        <v>0</v>
      </c>
      <c r="H72" s="40"/>
      <c r="I72" s="40"/>
      <c r="J72" s="40"/>
      <c r="K72" s="40"/>
      <c r="L72" s="40"/>
      <c r="M72" s="40"/>
      <c r="N72" s="40"/>
      <c r="O72" s="40">
        <f t="shared" si="9"/>
        <v>0</v>
      </c>
      <c r="P72" s="40">
        <v>0</v>
      </c>
      <c r="Q72" s="40">
        <f t="shared" si="8"/>
        <v>0</v>
      </c>
      <c r="R72" s="99">
        <v>0</v>
      </c>
    </row>
    <row r="73" spans="1:18" s="5" customFormat="1" ht="18.75">
      <c r="A73" s="8" t="s">
        <v>20</v>
      </c>
      <c r="B73" s="8"/>
      <c r="C73" s="40">
        <v>0</v>
      </c>
      <c r="D73" s="39">
        <v>2</v>
      </c>
      <c r="E73" s="40">
        <v>8</v>
      </c>
      <c r="F73" s="40">
        <v>6</v>
      </c>
      <c r="G73" s="40">
        <v>8</v>
      </c>
      <c r="H73" s="40"/>
      <c r="I73" s="40"/>
      <c r="J73" s="40"/>
      <c r="K73" s="40"/>
      <c r="L73" s="40"/>
      <c r="M73" s="40"/>
      <c r="N73" s="40"/>
      <c r="O73" s="40">
        <f t="shared" si="9"/>
        <v>24</v>
      </c>
      <c r="P73" s="40">
        <v>28</v>
      </c>
      <c r="Q73" s="40">
        <f t="shared" si="8"/>
        <v>-4</v>
      </c>
      <c r="R73" s="99">
        <v>-0.14000000000000001</v>
      </c>
    </row>
    <row r="74" spans="1:18" s="5" customFormat="1" ht="18.75">
      <c r="A74" s="8" t="s">
        <v>21</v>
      </c>
      <c r="B74" s="8"/>
      <c r="C74" s="40">
        <v>4</v>
      </c>
      <c r="D74" s="39">
        <v>7</v>
      </c>
      <c r="E74" s="40">
        <v>2</v>
      </c>
      <c r="F74" s="40">
        <v>10</v>
      </c>
      <c r="G74" s="40">
        <v>8</v>
      </c>
      <c r="H74" s="40"/>
      <c r="I74" s="40"/>
      <c r="J74" s="40"/>
      <c r="K74" s="40"/>
      <c r="L74" s="40"/>
      <c r="M74" s="40"/>
      <c r="N74" s="40"/>
      <c r="O74" s="40">
        <f t="shared" si="9"/>
        <v>31</v>
      </c>
      <c r="P74" s="40">
        <v>13</v>
      </c>
      <c r="Q74" s="40">
        <f t="shared" si="8"/>
        <v>18</v>
      </c>
      <c r="R74" s="99">
        <v>0.57999999999999996</v>
      </c>
    </row>
    <row r="75" spans="1:18" s="5" customFormat="1" ht="18.75">
      <c r="A75" s="8" t="s">
        <v>65</v>
      </c>
      <c r="B75" s="8"/>
      <c r="C75" s="42">
        <v>3</v>
      </c>
      <c r="D75" s="41">
        <v>0</v>
      </c>
      <c r="E75" s="42">
        <v>14</v>
      </c>
      <c r="F75" s="42">
        <v>3</v>
      </c>
      <c r="G75" s="42">
        <v>0</v>
      </c>
      <c r="H75" s="42"/>
      <c r="I75" s="42"/>
      <c r="J75" s="42"/>
      <c r="K75" s="42"/>
      <c r="L75" s="42"/>
      <c r="M75" s="42"/>
      <c r="N75" s="42"/>
      <c r="O75" s="42">
        <f t="shared" si="9"/>
        <v>20</v>
      </c>
      <c r="P75" s="42">
        <v>9</v>
      </c>
      <c r="Q75" s="42">
        <f t="shared" si="8"/>
        <v>11</v>
      </c>
      <c r="R75" s="115">
        <v>0.55000000000000004</v>
      </c>
    </row>
    <row r="76" spans="1:18" s="5" customFormat="1" ht="16.149999999999999" customHeight="1">
      <c r="A76" s="71" t="s">
        <v>31</v>
      </c>
      <c r="B76" s="71"/>
      <c r="C76" s="56">
        <f>SUM(C57:C75)</f>
        <v>20</v>
      </c>
      <c r="D76" s="16">
        <f>SUM(D57:D75)</f>
        <v>21</v>
      </c>
      <c r="E76" s="16">
        <f>SUM(E57:E75)</f>
        <v>43</v>
      </c>
      <c r="F76" s="16">
        <f>SUM(F57:F75)</f>
        <v>33</v>
      </c>
      <c r="G76" s="16">
        <f>SUM(G57:G75)</f>
        <v>36</v>
      </c>
      <c r="H76" s="56"/>
      <c r="I76" s="56"/>
      <c r="J76" s="56"/>
      <c r="K76" s="56"/>
      <c r="L76" s="56"/>
      <c r="M76" s="56"/>
      <c r="N76" s="56"/>
      <c r="O76" s="44">
        <f t="shared" si="9"/>
        <v>153</v>
      </c>
      <c r="P76" s="43">
        <f>SUM(P57:P75)</f>
        <v>140</v>
      </c>
      <c r="Q76" s="44">
        <f t="shared" si="8"/>
        <v>13</v>
      </c>
      <c r="R76" s="108">
        <v>0.08</v>
      </c>
    </row>
    <row r="77" spans="1:18" s="5" customFormat="1" ht="6.95" customHeight="1">
      <c r="A77" s="71"/>
      <c r="B77" s="71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57"/>
      <c r="Q77" s="56"/>
      <c r="R77" s="116"/>
    </row>
    <row r="78" spans="1:18" s="5" customFormat="1" ht="18.75">
      <c r="A78" s="8" t="s">
        <v>32</v>
      </c>
      <c r="B78" s="8"/>
      <c r="C78" s="40">
        <v>1234.19</v>
      </c>
      <c r="D78" s="48">
        <v>1509.7</v>
      </c>
      <c r="E78" s="40">
        <v>1351.06</v>
      </c>
      <c r="F78" s="40">
        <v>1239.75</v>
      </c>
      <c r="G78" s="40">
        <v>1151.5899999999999</v>
      </c>
      <c r="H78" s="40"/>
      <c r="I78" s="40"/>
      <c r="J78" s="40"/>
      <c r="K78" s="50"/>
      <c r="L78" s="40"/>
      <c r="M78" s="40"/>
      <c r="N78" s="48"/>
      <c r="O78" s="40">
        <f t="shared" si="9"/>
        <v>6486.2900000000009</v>
      </c>
      <c r="P78" s="40">
        <v>9829</v>
      </c>
      <c r="Q78" s="40">
        <f t="shared" si="8"/>
        <v>-3342.7099999999991</v>
      </c>
      <c r="R78" s="99">
        <v>-0.34</v>
      </c>
    </row>
    <row r="79" spans="1:18" s="5" customFormat="1" ht="18.75">
      <c r="A79" s="72" t="s">
        <v>60</v>
      </c>
      <c r="B79" s="72"/>
      <c r="C79" s="58">
        <v>5924.33</v>
      </c>
      <c r="D79" s="59">
        <v>6598.39</v>
      </c>
      <c r="E79" s="58">
        <v>6992.69</v>
      </c>
      <c r="F79" s="58">
        <v>5882.67</v>
      </c>
      <c r="G79" s="58">
        <v>7802.22</v>
      </c>
      <c r="H79" s="58"/>
      <c r="I79" s="58"/>
      <c r="J79" s="59"/>
      <c r="K79" s="76"/>
      <c r="L79" s="58"/>
      <c r="M79" s="59"/>
      <c r="N79" s="59"/>
      <c r="O79" s="40">
        <f t="shared" si="9"/>
        <v>33200.300000000003</v>
      </c>
      <c r="P79" s="58">
        <v>29331</v>
      </c>
      <c r="Q79" s="40">
        <f t="shared" si="8"/>
        <v>3869.3000000000029</v>
      </c>
      <c r="R79" s="99">
        <v>0.12</v>
      </c>
    </row>
    <row r="80" spans="1:18" s="5" customFormat="1" ht="18.75">
      <c r="A80" s="37" t="s">
        <v>59</v>
      </c>
      <c r="B80" s="37"/>
      <c r="C80" s="60">
        <v>0</v>
      </c>
      <c r="D80" s="61">
        <v>0</v>
      </c>
      <c r="E80" s="60">
        <v>0</v>
      </c>
      <c r="F80" s="60">
        <v>0</v>
      </c>
      <c r="G80" s="60">
        <v>0</v>
      </c>
      <c r="H80" s="60"/>
      <c r="I80" s="60"/>
      <c r="J80" s="61"/>
      <c r="K80" s="60"/>
      <c r="L80" s="60"/>
      <c r="M80" s="61"/>
      <c r="N80" s="61"/>
      <c r="O80" s="40">
        <f t="shared" si="9"/>
        <v>0</v>
      </c>
      <c r="P80" s="60">
        <v>2307</v>
      </c>
      <c r="Q80" s="40">
        <f t="shared" si="8"/>
        <v>-2307</v>
      </c>
      <c r="R80" s="117">
        <v>-2307</v>
      </c>
    </row>
    <row r="81" spans="1:19" s="5" customFormat="1" ht="14.65" customHeight="1">
      <c r="A81" s="38" t="s">
        <v>33</v>
      </c>
      <c r="B81" s="38"/>
      <c r="C81" s="43">
        <f>SUM(C78:C80)</f>
        <v>7158.52</v>
      </c>
      <c r="D81" s="43">
        <f>SUM(D78:D80)</f>
        <v>8108.09</v>
      </c>
      <c r="E81" s="43">
        <f>SUM(E78:E80)</f>
        <v>8343.75</v>
      </c>
      <c r="F81" s="43">
        <f>SUM(F78:F80)</f>
        <v>7122.42</v>
      </c>
      <c r="G81" s="43">
        <f>SUM(G78:G80)</f>
        <v>8953.81</v>
      </c>
      <c r="H81" s="43"/>
      <c r="I81" s="43"/>
      <c r="J81" s="43"/>
      <c r="K81" s="43"/>
      <c r="L81" s="43"/>
      <c r="M81" s="43"/>
      <c r="N81" s="43"/>
      <c r="O81" s="43">
        <f>SUM(O78:O80)</f>
        <v>39686.590000000004</v>
      </c>
      <c r="P81" s="43">
        <f>SUM(P78:P80)</f>
        <v>41467</v>
      </c>
      <c r="Q81" s="40">
        <f t="shared" si="8"/>
        <v>-1780.4099999999962</v>
      </c>
      <c r="R81" s="108">
        <v>-0.04</v>
      </c>
    </row>
    <row r="82" spans="1:19" s="5" customFormat="1" ht="6.4" customHeight="1">
      <c r="A82" s="38"/>
      <c r="B82" s="38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57"/>
      <c r="P82" s="57"/>
      <c r="Q82" s="43"/>
      <c r="R82" s="116"/>
    </row>
    <row r="83" spans="1:19" s="5" customFormat="1" ht="18.75">
      <c r="A83" s="8" t="s">
        <v>34</v>
      </c>
      <c r="B83" s="8"/>
      <c r="C83" s="40">
        <v>550</v>
      </c>
      <c r="D83" s="39">
        <v>540</v>
      </c>
      <c r="E83" s="40">
        <v>425</v>
      </c>
      <c r="F83" s="40">
        <v>280</v>
      </c>
      <c r="G83" s="40">
        <v>275</v>
      </c>
      <c r="H83" s="40"/>
      <c r="I83" s="40"/>
      <c r="J83" s="40"/>
      <c r="K83" s="40"/>
      <c r="L83" s="40"/>
      <c r="M83" s="40"/>
      <c r="N83" s="40"/>
      <c r="O83" s="40">
        <f>SUM(C83:N83)</f>
        <v>2070</v>
      </c>
      <c r="P83" s="40">
        <v>1725</v>
      </c>
      <c r="Q83" s="40">
        <f t="shared" ref="Q83:Q90" si="10">SUM(O83-P83)</f>
        <v>345</v>
      </c>
      <c r="R83" s="99">
        <v>0.17</v>
      </c>
    </row>
    <row r="84" spans="1:19" s="5" customFormat="1" ht="18.75">
      <c r="A84" s="8" t="s">
        <v>35</v>
      </c>
      <c r="B84" s="8"/>
      <c r="C84" s="40">
        <v>975</v>
      </c>
      <c r="D84" s="39">
        <v>645</v>
      </c>
      <c r="E84" s="40">
        <v>585</v>
      </c>
      <c r="F84" s="40">
        <v>870.25</v>
      </c>
      <c r="G84" s="40">
        <v>360</v>
      </c>
      <c r="H84" s="40"/>
      <c r="I84" s="40"/>
      <c r="J84" s="40"/>
      <c r="K84" s="40"/>
      <c r="L84" s="40"/>
      <c r="M84" s="40"/>
      <c r="N84" s="40"/>
      <c r="O84" s="40">
        <f t="shared" ref="O84:O90" si="11">SUM(C84:N84)</f>
        <v>3435.25</v>
      </c>
      <c r="P84" s="40">
        <v>2175</v>
      </c>
      <c r="Q84" s="40">
        <f t="shared" si="10"/>
        <v>1260.25</v>
      </c>
      <c r="R84" s="99">
        <v>0.37</v>
      </c>
      <c r="S84" s="7"/>
    </row>
    <row r="85" spans="1:19" s="5" customFormat="1" ht="18.75">
      <c r="A85" s="8" t="s">
        <v>36</v>
      </c>
      <c r="B85" s="8"/>
      <c r="C85" s="40">
        <v>0</v>
      </c>
      <c r="D85" s="39">
        <v>0</v>
      </c>
      <c r="E85" s="40">
        <v>0</v>
      </c>
      <c r="F85" s="40">
        <v>0</v>
      </c>
      <c r="G85" s="40">
        <v>0</v>
      </c>
      <c r="H85" s="40"/>
      <c r="I85" s="40"/>
      <c r="J85" s="40"/>
      <c r="K85" s="40"/>
      <c r="L85" s="40"/>
      <c r="M85" s="40"/>
      <c r="N85" s="40"/>
      <c r="O85" s="40">
        <f t="shared" si="11"/>
        <v>0</v>
      </c>
      <c r="P85" s="40">
        <v>635</v>
      </c>
      <c r="Q85" s="40">
        <f t="shared" si="10"/>
        <v>-635</v>
      </c>
      <c r="R85" s="99">
        <v>-635</v>
      </c>
    </row>
    <row r="86" spans="1:19" s="5" customFormat="1" ht="18.75">
      <c r="A86" s="8" t="s">
        <v>37</v>
      </c>
      <c r="B86" s="8"/>
      <c r="C86" s="40">
        <v>0</v>
      </c>
      <c r="D86" s="39">
        <v>0</v>
      </c>
      <c r="E86" s="40">
        <v>0</v>
      </c>
      <c r="F86" s="40">
        <v>0</v>
      </c>
      <c r="G86" s="40">
        <v>0</v>
      </c>
      <c r="H86" s="40"/>
      <c r="I86" s="40"/>
      <c r="J86" s="40"/>
      <c r="K86" s="40"/>
      <c r="L86" s="40"/>
      <c r="M86" s="40"/>
      <c r="N86" s="40"/>
      <c r="O86" s="40">
        <f t="shared" si="11"/>
        <v>0</v>
      </c>
      <c r="P86" s="40">
        <v>25</v>
      </c>
      <c r="Q86" s="40">
        <f t="shared" si="10"/>
        <v>-25</v>
      </c>
      <c r="R86" s="99">
        <v>-25</v>
      </c>
    </row>
    <row r="87" spans="1:19" s="5" customFormat="1" ht="18.75">
      <c r="A87" s="8" t="s">
        <v>38</v>
      </c>
      <c r="B87" s="8"/>
      <c r="C87" s="40">
        <v>0</v>
      </c>
      <c r="D87" s="39">
        <v>0</v>
      </c>
      <c r="E87" s="40">
        <v>0</v>
      </c>
      <c r="F87" s="40">
        <v>0</v>
      </c>
      <c r="G87" s="40">
        <v>0</v>
      </c>
      <c r="H87" s="40"/>
      <c r="I87" s="40"/>
      <c r="J87" s="40"/>
      <c r="K87" s="40"/>
      <c r="L87" s="40"/>
      <c r="M87" s="40"/>
      <c r="N87" s="40"/>
      <c r="O87" s="40">
        <f t="shared" si="11"/>
        <v>0</v>
      </c>
      <c r="P87" s="40">
        <v>0</v>
      </c>
      <c r="Q87" s="40">
        <f t="shared" si="10"/>
        <v>0</v>
      </c>
      <c r="R87" s="99">
        <v>0</v>
      </c>
    </row>
    <row r="88" spans="1:19" s="5" customFormat="1" ht="18.75">
      <c r="A88" s="8" t="s">
        <v>58</v>
      </c>
      <c r="B88" s="8"/>
      <c r="C88" s="40">
        <v>3463.53</v>
      </c>
      <c r="D88" s="48">
        <v>317</v>
      </c>
      <c r="E88" s="40">
        <v>269.52</v>
      </c>
      <c r="F88" s="40">
        <v>9705.93</v>
      </c>
      <c r="G88" s="40">
        <v>23456.81</v>
      </c>
      <c r="H88" s="40"/>
      <c r="I88" s="40"/>
      <c r="J88" s="40"/>
      <c r="K88" s="40"/>
      <c r="L88" s="40"/>
      <c r="M88" s="40"/>
      <c r="N88" s="40"/>
      <c r="O88" s="40">
        <f t="shared" si="11"/>
        <v>37212.79</v>
      </c>
      <c r="P88" s="40">
        <v>45251</v>
      </c>
      <c r="Q88" s="40">
        <f t="shared" si="10"/>
        <v>-8038.2099999999991</v>
      </c>
      <c r="R88" s="99">
        <v>-0.18</v>
      </c>
    </row>
    <row r="89" spans="1:19" s="5" customFormat="1" ht="18.75">
      <c r="A89" s="36" t="s">
        <v>39</v>
      </c>
      <c r="B89" s="36"/>
      <c r="C89" s="42">
        <v>1483.66</v>
      </c>
      <c r="D89" s="41">
        <v>0</v>
      </c>
      <c r="E89" s="42">
        <v>0</v>
      </c>
      <c r="F89" s="42">
        <v>0</v>
      </c>
      <c r="G89" s="42">
        <v>0</v>
      </c>
      <c r="H89" s="42"/>
      <c r="I89" s="42"/>
      <c r="J89" s="42"/>
      <c r="K89" s="63"/>
      <c r="L89" s="42"/>
      <c r="M89" s="42"/>
      <c r="N89" s="42"/>
      <c r="O89" s="42">
        <f t="shared" si="11"/>
        <v>1483.66</v>
      </c>
      <c r="P89" s="42">
        <v>210</v>
      </c>
      <c r="Q89" s="42">
        <f t="shared" si="10"/>
        <v>1273.6600000000001</v>
      </c>
      <c r="R89" s="115">
        <v>0.86</v>
      </c>
    </row>
    <row r="90" spans="1:19" s="5" customFormat="1" ht="16.149999999999999" customHeight="1">
      <c r="A90" s="38" t="s">
        <v>33</v>
      </c>
      <c r="B90" s="38"/>
      <c r="C90" s="43">
        <f>SUM(C83:C89)</f>
        <v>6472.1900000000005</v>
      </c>
      <c r="D90" s="43">
        <f>SUM(D83:D89)</f>
        <v>1502</v>
      </c>
      <c r="E90" s="43">
        <f>SUM(E83:E89)</f>
        <v>1279.52</v>
      </c>
      <c r="F90" s="43">
        <f>SUM(F83:F89)</f>
        <v>10856.18</v>
      </c>
      <c r="G90" s="43">
        <f>SUM(G83:G89)</f>
        <v>24091.81</v>
      </c>
      <c r="H90" s="43"/>
      <c r="I90" s="43"/>
      <c r="J90" s="43"/>
      <c r="K90" s="43"/>
      <c r="L90" s="43"/>
      <c r="M90" s="43"/>
      <c r="N90" s="43"/>
      <c r="O90" s="44">
        <f t="shared" si="11"/>
        <v>44201.7</v>
      </c>
      <c r="P90" s="43">
        <f>SUM(P83:P89)</f>
        <v>50021</v>
      </c>
      <c r="Q90" s="44">
        <f t="shared" si="10"/>
        <v>-5819.3000000000029</v>
      </c>
      <c r="R90" s="108">
        <v>-0.22</v>
      </c>
    </row>
    <row r="91" spans="1:19" s="5" customFormat="1" ht="16.149999999999999" customHeight="1">
      <c r="A91" s="38" t="s">
        <v>40</v>
      </c>
      <c r="B91" s="38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118">
        <f>+SUM(O81+O90)</f>
        <v>83888.290000000008</v>
      </c>
      <c r="P91" s="118">
        <f>+SUM(P81+P90)</f>
        <v>91488</v>
      </c>
      <c r="Q91" s="118">
        <f>+SUM(Q81+Q90)</f>
        <v>-7599.7099999999991</v>
      </c>
      <c r="R91" s="108">
        <v>-0.08</v>
      </c>
    </row>
    <row r="92" spans="1:19" s="5" customFormat="1" ht="15.6" customHeight="1">
      <c r="A92" s="38"/>
      <c r="B92" s="38"/>
      <c r="C92" s="64"/>
      <c r="D92" s="64"/>
      <c r="E92" s="64"/>
      <c r="F92" s="39"/>
      <c r="G92" s="39"/>
      <c r="H92" s="64" t="s">
        <v>41</v>
      </c>
      <c r="I92" s="64"/>
      <c r="J92" s="64"/>
      <c r="K92" s="39"/>
      <c r="L92" s="64"/>
      <c r="M92" s="64"/>
      <c r="N92" s="64"/>
      <c r="O92" s="62"/>
      <c r="P92" s="62"/>
      <c r="Q92" s="64"/>
      <c r="R92" s="46"/>
    </row>
    <row r="93" spans="1:19" s="5" customFormat="1" ht="18.75">
      <c r="A93" s="73" t="s">
        <v>79</v>
      </c>
      <c r="B93" s="8" t="s">
        <v>91</v>
      </c>
      <c r="C93" s="50">
        <v>603</v>
      </c>
      <c r="D93" s="50">
        <v>563</v>
      </c>
      <c r="E93" s="50">
        <v>488</v>
      </c>
      <c r="F93" s="50">
        <v>409</v>
      </c>
      <c r="G93" s="50">
        <v>0</v>
      </c>
      <c r="H93" s="50"/>
      <c r="I93" s="50"/>
      <c r="J93" s="50"/>
      <c r="K93" s="50"/>
      <c r="L93" s="50"/>
      <c r="M93" s="50"/>
      <c r="N93" s="50"/>
      <c r="O93" s="50">
        <f>SUM(C93:N93)</f>
        <v>2063</v>
      </c>
      <c r="P93" s="50">
        <v>3792</v>
      </c>
      <c r="Q93" s="40">
        <f t="shared" ref="Q93:Q100" si="12">SUM(O93-P93)</f>
        <v>-1729</v>
      </c>
      <c r="R93" s="100">
        <v>-0.46</v>
      </c>
    </row>
    <row r="94" spans="1:19" s="5" customFormat="1" ht="18.75">
      <c r="A94" s="74" t="s">
        <v>63</v>
      </c>
      <c r="B94" s="8" t="s">
        <v>64</v>
      </c>
      <c r="C94" s="50">
        <v>928</v>
      </c>
      <c r="D94" s="50">
        <v>1037</v>
      </c>
      <c r="E94" s="50">
        <v>1006</v>
      </c>
      <c r="F94" s="50">
        <v>760</v>
      </c>
      <c r="G94" s="50">
        <v>1539</v>
      </c>
      <c r="H94" s="50"/>
      <c r="I94" s="50"/>
      <c r="J94" s="50"/>
      <c r="K94" s="50"/>
      <c r="L94" s="50"/>
      <c r="M94" s="50"/>
      <c r="N94" s="50"/>
      <c r="O94" s="50">
        <f t="shared" ref="O94:O100" si="13">SUM(C94:N94)</f>
        <v>5270</v>
      </c>
      <c r="P94" s="50">
        <v>5540</v>
      </c>
      <c r="Q94" s="40">
        <f t="shared" si="12"/>
        <v>-270</v>
      </c>
      <c r="R94" s="100">
        <v>-0.05</v>
      </c>
    </row>
    <row r="95" spans="1:19" s="5" customFormat="1" ht="18.75">
      <c r="A95" s="73" t="s">
        <v>69</v>
      </c>
      <c r="B95" s="8" t="s">
        <v>88</v>
      </c>
      <c r="C95" s="40">
        <v>0</v>
      </c>
      <c r="D95" s="87">
        <v>0</v>
      </c>
      <c r="E95" s="50">
        <v>405</v>
      </c>
      <c r="F95" s="50">
        <v>461</v>
      </c>
      <c r="G95" s="40">
        <v>580</v>
      </c>
      <c r="H95" s="40"/>
      <c r="I95" s="40"/>
      <c r="J95" s="50"/>
      <c r="K95" s="40"/>
      <c r="L95" s="40"/>
      <c r="M95" s="40"/>
      <c r="N95" s="40"/>
      <c r="O95" s="91">
        <f t="shared" si="13"/>
        <v>1446</v>
      </c>
      <c r="P95" s="40">
        <v>2319</v>
      </c>
      <c r="Q95" s="40">
        <f t="shared" si="12"/>
        <v>-873</v>
      </c>
      <c r="R95" s="100">
        <v>-0.38</v>
      </c>
    </row>
    <row r="96" spans="1:19" s="5" customFormat="1" ht="18.75">
      <c r="A96" s="73" t="s">
        <v>61</v>
      </c>
      <c r="B96" s="8" t="s">
        <v>57</v>
      </c>
      <c r="C96" s="40">
        <v>390</v>
      </c>
      <c r="D96" s="87">
        <v>462</v>
      </c>
      <c r="E96" s="50">
        <v>298</v>
      </c>
      <c r="F96" s="50">
        <v>376</v>
      </c>
      <c r="G96" s="40">
        <v>628</v>
      </c>
      <c r="H96" s="40"/>
      <c r="I96" s="40"/>
      <c r="J96" s="50"/>
      <c r="K96" s="40"/>
      <c r="L96" s="40"/>
      <c r="M96" s="40"/>
      <c r="N96" s="40"/>
      <c r="O96" s="91">
        <f t="shared" si="13"/>
        <v>2154</v>
      </c>
      <c r="P96" s="40">
        <v>3002</v>
      </c>
      <c r="Q96" s="40">
        <f t="shared" si="12"/>
        <v>-848</v>
      </c>
      <c r="R96" s="100">
        <v>-0.28000000000000003</v>
      </c>
    </row>
    <row r="97" spans="1:19" s="5" customFormat="1" ht="18.75">
      <c r="A97" s="73" t="s">
        <v>87</v>
      </c>
      <c r="B97" s="8"/>
      <c r="C97" s="40">
        <v>471</v>
      </c>
      <c r="D97" s="87">
        <v>74</v>
      </c>
      <c r="E97" s="50">
        <v>805</v>
      </c>
      <c r="F97" s="50">
        <v>718</v>
      </c>
      <c r="G97" s="40">
        <v>946</v>
      </c>
      <c r="H97" s="40"/>
      <c r="I97" s="40"/>
      <c r="J97" s="50"/>
      <c r="K97" s="40"/>
      <c r="L97" s="40"/>
      <c r="M97" s="40"/>
      <c r="N97" s="40"/>
      <c r="O97" s="91">
        <f t="shared" si="13"/>
        <v>3014</v>
      </c>
      <c r="P97" s="40">
        <v>4201</v>
      </c>
      <c r="Q97" s="40">
        <f t="shared" si="12"/>
        <v>-1187</v>
      </c>
      <c r="R97" s="100">
        <v>-0.28000000000000003</v>
      </c>
    </row>
    <row r="98" spans="1:19" s="5" customFormat="1" ht="18.75">
      <c r="A98" s="73" t="s">
        <v>86</v>
      </c>
      <c r="B98" s="8"/>
      <c r="C98" s="77">
        <v>1168</v>
      </c>
      <c r="D98" s="88">
        <v>1297</v>
      </c>
      <c r="E98" s="48">
        <v>1053</v>
      </c>
      <c r="F98" s="50">
        <v>1192</v>
      </c>
      <c r="G98" s="40">
        <v>1317</v>
      </c>
      <c r="H98" s="40"/>
      <c r="I98" s="40"/>
      <c r="J98" s="50"/>
      <c r="K98" s="40"/>
      <c r="L98" s="40"/>
      <c r="M98" s="40"/>
      <c r="N98" s="40"/>
      <c r="O98" s="91">
        <f t="shared" si="13"/>
        <v>6027</v>
      </c>
      <c r="P98" s="77">
        <v>6533</v>
      </c>
      <c r="Q98" s="40">
        <f t="shared" si="12"/>
        <v>-506</v>
      </c>
      <c r="R98" s="100">
        <v>-0.08</v>
      </c>
    </row>
    <row r="99" spans="1:19" s="5" customFormat="1" ht="15.6" customHeight="1">
      <c r="A99" s="73" t="s">
        <v>85</v>
      </c>
      <c r="B99" s="8"/>
      <c r="C99" s="65">
        <v>1277</v>
      </c>
      <c r="D99" s="89">
        <v>1161</v>
      </c>
      <c r="E99" s="54">
        <v>1336</v>
      </c>
      <c r="F99" s="52">
        <v>1467</v>
      </c>
      <c r="G99" s="42">
        <v>1371</v>
      </c>
      <c r="H99" s="42"/>
      <c r="I99" s="42"/>
      <c r="J99" s="52"/>
      <c r="K99" s="42"/>
      <c r="L99" s="42"/>
      <c r="M99" s="42"/>
      <c r="N99" s="42"/>
      <c r="O99" s="92">
        <f t="shared" si="13"/>
        <v>6612</v>
      </c>
      <c r="P99" s="65">
        <v>6154</v>
      </c>
      <c r="Q99" s="42">
        <f t="shared" si="12"/>
        <v>458</v>
      </c>
      <c r="R99" s="101">
        <v>7.0000000000000007E-2</v>
      </c>
    </row>
    <row r="100" spans="1:19" s="5" customFormat="1" ht="19.5" customHeight="1">
      <c r="A100" s="38" t="s">
        <v>67</v>
      </c>
      <c r="B100" s="38"/>
      <c r="C100" s="44">
        <f>SUM(C93:C99)</f>
        <v>4837</v>
      </c>
      <c r="D100" s="90">
        <f>SUM(D93:D99)</f>
        <v>4594</v>
      </c>
      <c r="E100" s="90">
        <f>SUM(E93:E99)</f>
        <v>5391</v>
      </c>
      <c r="F100" s="67">
        <f>SUM(F93:F99)</f>
        <v>5383</v>
      </c>
      <c r="G100" s="67">
        <f>SUM(G93:G99)</f>
        <v>6381</v>
      </c>
      <c r="H100" s="67"/>
      <c r="I100" s="67"/>
      <c r="J100" s="53"/>
      <c r="K100" s="67"/>
      <c r="L100" s="67"/>
      <c r="M100" s="44"/>
      <c r="N100" s="44"/>
      <c r="O100" s="93">
        <f t="shared" si="13"/>
        <v>26586</v>
      </c>
      <c r="P100" s="66">
        <f>SUM(P93:P99)</f>
        <v>31541</v>
      </c>
      <c r="Q100" s="44">
        <f t="shared" si="12"/>
        <v>-4955</v>
      </c>
      <c r="R100" s="102">
        <v>-0.16</v>
      </c>
      <c r="S100" s="75"/>
    </row>
    <row r="101" spans="1:19" s="5" customFormat="1" ht="19.5" customHeight="1">
      <c r="A101" s="16" t="s">
        <v>92</v>
      </c>
      <c r="B101" s="38"/>
      <c r="C101" s="44"/>
      <c r="D101" s="90"/>
      <c r="E101" s="90"/>
      <c r="F101" s="67"/>
      <c r="G101" s="67"/>
      <c r="H101" s="67"/>
      <c r="I101" s="67"/>
      <c r="J101" s="53"/>
      <c r="K101" s="67"/>
      <c r="L101" s="67"/>
      <c r="M101" s="44"/>
      <c r="N101" s="44"/>
      <c r="O101" s="93"/>
      <c r="P101" s="66"/>
      <c r="Q101" s="44"/>
      <c r="R101" s="102"/>
      <c r="S101" s="75"/>
    </row>
    <row r="102" spans="1:19">
      <c r="A102" s="35" t="s">
        <v>74</v>
      </c>
      <c r="B102" s="35"/>
      <c r="C102" s="83"/>
      <c r="D102" s="68"/>
      <c r="E102" s="45"/>
      <c r="F102" s="69"/>
      <c r="G102" s="70"/>
      <c r="H102" s="70"/>
      <c r="I102" s="70"/>
      <c r="J102" s="70"/>
      <c r="K102" s="70"/>
      <c r="L102" s="70"/>
      <c r="M102" s="70"/>
      <c r="N102" s="70"/>
      <c r="O102" s="119"/>
      <c r="P102" s="68"/>
      <c r="Q102" s="70"/>
      <c r="R102" s="45"/>
    </row>
    <row r="103" spans="1:19" ht="17.850000000000001" customHeight="1">
      <c r="A103" s="78" t="s">
        <v>89</v>
      </c>
      <c r="B103" s="1"/>
      <c r="C103" s="84"/>
      <c r="D103" s="84"/>
      <c r="F103" s="85"/>
      <c r="G103" s="80"/>
      <c r="H103" s="80"/>
      <c r="I103" s="80"/>
      <c r="J103" s="80"/>
      <c r="K103" s="80"/>
      <c r="L103" s="80"/>
      <c r="M103" s="80"/>
      <c r="N103" s="80"/>
      <c r="O103" s="120"/>
      <c r="P103" s="84"/>
      <c r="Q103" s="80"/>
    </row>
    <row r="104" spans="1:19">
      <c r="C104" s="84"/>
      <c r="D104" s="84"/>
      <c r="E104" s="84"/>
      <c r="F104" s="85"/>
      <c r="G104" s="80"/>
      <c r="H104" s="80"/>
      <c r="I104" s="80"/>
      <c r="J104" s="80"/>
      <c r="K104" s="80"/>
      <c r="L104" s="80"/>
      <c r="M104" s="80"/>
      <c r="N104" s="80"/>
      <c r="O104" s="120"/>
      <c r="P104" s="84"/>
      <c r="Q104" s="80"/>
    </row>
    <row r="105" spans="1:19">
      <c r="C105" s="84"/>
      <c r="D105" s="84"/>
      <c r="E105" s="84"/>
      <c r="F105" s="85"/>
      <c r="G105" s="80"/>
      <c r="H105" s="80"/>
      <c r="I105" s="80"/>
      <c r="J105" s="80"/>
      <c r="K105" s="80"/>
      <c r="L105" s="80"/>
      <c r="M105" s="80"/>
      <c r="N105" s="80"/>
      <c r="O105" s="120"/>
      <c r="P105" s="84" t="s">
        <v>90</v>
      </c>
      <c r="Q105" s="80"/>
    </row>
    <row r="106" spans="1:19">
      <c r="C106" s="84"/>
      <c r="D106" s="84"/>
      <c r="E106" s="84"/>
      <c r="F106" s="85"/>
      <c r="G106" s="80"/>
      <c r="H106" s="80"/>
      <c r="I106" s="80"/>
      <c r="J106" s="80"/>
      <c r="K106" s="80"/>
      <c r="L106" s="80"/>
      <c r="M106" s="80"/>
      <c r="N106" s="80"/>
      <c r="O106" s="120"/>
      <c r="P106" s="84"/>
      <c r="Q106" s="80"/>
    </row>
    <row r="107" spans="1:19">
      <c r="C107" s="84"/>
      <c r="D107" s="84"/>
      <c r="E107" s="84"/>
      <c r="F107" s="85"/>
      <c r="G107" s="80"/>
      <c r="H107" s="80"/>
      <c r="I107" s="80"/>
      <c r="J107" s="80"/>
      <c r="K107" s="80"/>
      <c r="L107" s="80"/>
      <c r="M107" s="80"/>
      <c r="N107" s="80"/>
      <c r="O107" s="120"/>
      <c r="P107" s="84"/>
      <c r="Q107" s="80"/>
    </row>
    <row r="108" spans="1:19">
      <c r="C108" s="84"/>
      <c r="D108" s="84"/>
      <c r="E108" s="84"/>
      <c r="F108" s="85"/>
      <c r="G108" s="80"/>
      <c r="H108" s="80"/>
      <c r="I108" s="80"/>
      <c r="J108" s="80"/>
      <c r="K108" s="80"/>
      <c r="L108" s="80"/>
      <c r="M108" s="80"/>
      <c r="N108" s="80"/>
      <c r="O108" s="120"/>
      <c r="P108" s="84"/>
      <c r="Q108" s="80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2018-06-11T15:30:47Z</cp:lastPrinted>
  <dcterms:created xsi:type="dcterms:W3CDTF">2000-02-08T18:12:04Z</dcterms:created>
  <dcterms:modified xsi:type="dcterms:W3CDTF">2018-06-11T15:30:50Z</dcterms:modified>
</cp:coreProperties>
</file>