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'2001'!$A$1:$R$102</definedName>
  </definedNames>
  <calcPr calcId="124519"/>
</workbook>
</file>

<file path=xl/calcChain.xml><?xml version="1.0" encoding="utf-8"?>
<calcChain xmlns="http://schemas.openxmlformats.org/spreadsheetml/2006/main">
  <c r="O64" i="7"/>
  <c r="Q86" l="1"/>
  <c r="O86"/>
  <c r="Q76"/>
  <c r="Q75"/>
  <c r="Q74"/>
  <c r="Q73"/>
  <c r="O76"/>
  <c r="O75"/>
  <c r="O74"/>
  <c r="O73"/>
  <c r="N76"/>
  <c r="N71" l="1"/>
  <c r="N41"/>
  <c r="N39"/>
  <c r="N23"/>
  <c r="N12"/>
  <c r="N85"/>
  <c r="N98" l="1"/>
  <c r="M98"/>
  <c r="L98"/>
  <c r="K98"/>
  <c r="J98"/>
  <c r="I98"/>
  <c r="M86"/>
  <c r="M76"/>
  <c r="M71"/>
  <c r="M41"/>
  <c r="M39"/>
  <c r="M23"/>
  <c r="M85"/>
  <c r="M12"/>
  <c r="O91"/>
  <c r="L86"/>
  <c r="L76"/>
  <c r="L71"/>
  <c r="L41"/>
  <c r="L39"/>
  <c r="L23"/>
  <c r="L12"/>
  <c r="L85"/>
  <c r="K86"/>
  <c r="K76"/>
  <c r="K71"/>
  <c r="J71"/>
  <c r="I71"/>
  <c r="K41"/>
  <c r="K39"/>
  <c r="K23"/>
  <c r="K12"/>
  <c r="K85"/>
  <c r="J86" l="1"/>
  <c r="J76"/>
  <c r="P98"/>
  <c r="P85"/>
  <c r="P71"/>
  <c r="P39"/>
  <c r="P23"/>
  <c r="J39"/>
  <c r="J41" s="1"/>
  <c r="I41"/>
  <c r="I39"/>
  <c r="J23"/>
  <c r="I23"/>
  <c r="J12"/>
  <c r="I12"/>
  <c r="I86"/>
  <c r="J85"/>
  <c r="I76"/>
  <c r="O97"/>
  <c r="O96"/>
  <c r="O95"/>
  <c r="O93"/>
  <c r="O90"/>
  <c r="O84"/>
  <c r="Q84" s="1"/>
  <c r="O83"/>
  <c r="Q83" s="1"/>
  <c r="O82"/>
  <c r="Q82" s="1"/>
  <c r="O81"/>
  <c r="Q81" s="1"/>
  <c r="O80"/>
  <c r="Q80" s="1"/>
  <c r="O79"/>
  <c r="Q79" s="1"/>
  <c r="O78"/>
  <c r="Q78" s="1"/>
  <c r="O70"/>
  <c r="O69"/>
  <c r="O68"/>
  <c r="O67"/>
  <c r="O66"/>
  <c r="O65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I85"/>
  <c r="H98"/>
  <c r="H85"/>
  <c r="H76"/>
  <c r="H71"/>
  <c r="H39"/>
  <c r="H23"/>
  <c r="H12"/>
  <c r="G76"/>
  <c r="G71"/>
  <c r="G41"/>
  <c r="G39"/>
  <c r="G23"/>
  <c r="G98"/>
  <c r="G12"/>
  <c r="G85"/>
  <c r="F76"/>
  <c r="F98"/>
  <c r="E98"/>
  <c r="D98"/>
  <c r="F85"/>
  <c r="E85"/>
  <c r="D85"/>
  <c r="E76"/>
  <c r="E86" s="1"/>
  <c r="D76"/>
  <c r="D86" s="1"/>
  <c r="F39"/>
  <c r="E39"/>
  <c r="E41" s="1"/>
  <c r="D39"/>
  <c r="D41" s="1"/>
  <c r="F71"/>
  <c r="E71"/>
  <c r="D71"/>
  <c r="F23"/>
  <c r="F12"/>
  <c r="E23"/>
  <c r="E12"/>
  <c r="D12"/>
  <c r="D23"/>
  <c r="P76"/>
  <c r="C76"/>
  <c r="P41" l="1"/>
  <c r="P86"/>
  <c r="G86"/>
  <c r="F86"/>
  <c r="H86"/>
  <c r="H41"/>
  <c r="F41"/>
  <c r="P12"/>
  <c r="O85" l="1"/>
  <c r="Q97"/>
  <c r="C98"/>
  <c r="Q85" l="1"/>
  <c r="O98"/>
  <c r="Q98" s="1"/>
  <c r="Q70"/>
  <c r="C71"/>
  <c r="O71" l="1"/>
  <c r="Q11"/>
  <c r="O12" l="1"/>
  <c r="Q38"/>
  <c r="Q37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35"/>
  <c r="Q29"/>
  <c r="Q36"/>
  <c r="C23"/>
  <c r="C39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3"/>
  <c r="Q90"/>
  <c r="Q71" l="1"/>
  <c r="Q26"/>
  <c r="Q39" s="1"/>
  <c r="Q41" s="1"/>
</calcChain>
</file>

<file path=xl/sharedStrings.xml><?xml version="1.0" encoding="utf-8"?>
<sst xmlns="http://schemas.openxmlformats.org/spreadsheetml/2006/main" count="138" uniqueCount="94">
  <si>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</si>
  <si>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</si>
  <si>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</si>
  <si>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</si>
  <si>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</si>
  <si>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</si>
  <si>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</si>
  <si>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</si>
  <si>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</si>
  <si>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</si>
  <si>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</si>
  <si>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</si>
  <si>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</si>
  <si>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</si>
  <si>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</si>
  <si>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</si>
  <si>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</si>
  <si>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</si>
  <si>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</si>
  <si>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</si>
  <si>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</si>
  <si>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</si>
  <si>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</si>
  <si>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</si>
  <si>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</si>
  <si>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</si>
  <si>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</si>
  <si>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</si>
  <si>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</si>
  <si>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</si>
  <si>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</si>
  <si>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</si>
  <si>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</si>
  <si>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</si>
  <si>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</si>
  <si>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</si>
  <si>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</si>
  <si>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</si>
  <si>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</si>
  <si>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</si>
  <si>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</si>
  <si>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</si>
  <si>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</si>
  <si>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</si>
  <si>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</si>
  <si>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</si>
  <si>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</si>
  <si>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</si>
  <si>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</si>
  <si>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</si>
  <si>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</si>
  <si>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</si>
  <si>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</si>
  <si>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</si>
  <si>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</si>
  <si>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</si>
  <si>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</si>
  <si>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</si>
  <si>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</si>
  <si>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</si>
  <si>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</si>
  <si>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</si>
  <si>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</si>
  <si>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</si>
  <si>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</si>
  <si>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</si>
  <si>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</si>
  <si>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</si>
  <si>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</si>
  <si>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</si>
  <si>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</si>
  <si>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</si>
  <si>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</si>
  <si>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</si>
  <si>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</si>
  <si>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</si>
  <si>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</si>
  <si>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</si>
  <si>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</si>
  <si>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</si>
  <si>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</si>
  <si>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</si>
  <si>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</si>
  <si>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</si>
  <si>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</si>
  <si>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</si>
  <si>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</si>
  <si>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*Vehicle #46-3 out of service mid-April 2022</t>
  </si>
  <si>
    <t>***Vehicle #46-5 out of service July 7, 2022</t>
  </si>
  <si>
    <t>2022FORD</t>
  </si>
  <si>
    <t>****Vehicle #46-02 - new November 2022</t>
  </si>
  <si>
    <t>#46-2****</t>
  </si>
  <si>
    <t>-</t>
  </si>
  <si>
    <t>December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</si>
</sst>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1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49" fontId="23" fillId="0" borderId="0" xfId="0" applyNumberFormat="1" applyFont="1" applyAlignment="1">
      <alignment horizontal="left"/>
    </xf>
    <xf numFmtId="0" fontId="24" fillId="0" borderId="0" xfId="0" applyFont="1"/>
    <xf numFmtId="3" fontId="25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11" fillId="0" borderId="1" xfId="0" applyNumberFormat="1" applyFont="1" applyBorder="1" applyProtection="1">
      <protection locked="0"/>
    </xf>
    <xf numFmtId="3" fontId="11" fillId="0" borderId="1" xfId="0" applyNumberFormat="1" applyFont="1" applyBorder="1"/>
    <xf numFmtId="3" fontId="11" fillId="0" borderId="0" xfId="0" applyNumberFormat="1" applyFont="1" applyBorder="1"/>
    <xf numFmtId="1" fontId="10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" fontId="11" fillId="0" borderId="0" xfId="0" applyNumberFormat="1" applyFont="1" applyAlignment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0" fontId="11" fillId="0" borderId="0" xfId="0" applyFont="1"/>
    <xf numFmtId="0" fontId="21" fillId="0" borderId="0" xfId="0" applyFont="1" applyAlignment="1">
      <alignment horizontal="center"/>
    </xf>
    <xf numFmtId="3" fontId="9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Continuous"/>
    </xf>
    <xf numFmtId="3" fontId="30" fillId="0" borderId="0" xfId="0" applyNumberFormat="1" applyFont="1"/>
    <xf numFmtId="3" fontId="32" fillId="0" borderId="0" xfId="0" applyNumberFormat="1" applyFont="1"/>
    <xf numFmtId="3" fontId="33" fillId="0" borderId="0" xfId="0" applyNumberFormat="1" applyFont="1" applyProtection="1">
      <protection locked="0"/>
    </xf>
    <xf numFmtId="3" fontId="29" fillId="0" borderId="0" xfId="0" applyNumberFormat="1" applyFont="1" applyAlignment="1">
      <alignment horizontal="center"/>
    </xf>
    <xf numFmtId="3" fontId="31" fillId="0" borderId="0" xfId="0" applyNumberFormat="1" applyFont="1" applyAlignment="1" applyProtection="1">
      <alignment horizontal="right"/>
    </xf>
    <xf numFmtId="3" fontId="31" fillId="0" borderId="0" xfId="0" applyNumberFormat="1" applyFont="1" applyProtection="1">
      <protection locked="0"/>
    </xf>
    <xf numFmtId="3" fontId="31" fillId="0" borderId="0" xfId="0" applyNumberFormat="1" applyFont="1" applyAlignment="1">
      <alignment horizontal="right"/>
    </xf>
    <xf numFmtId="1" fontId="34" fillId="0" borderId="0" xfId="0" applyNumberFormat="1" applyFont="1"/>
    <xf numFmtId="1" fontId="34" fillId="0" borderId="0" xfId="0" applyNumberFormat="1" applyFont="1" applyAlignment="1">
      <alignment horizontal="centerContinuous"/>
    </xf>
    <xf numFmtId="0" fontId="30" fillId="0" borderId="0" xfId="0" applyFont="1"/>
    <xf numFmtId="3" fontId="31" fillId="0" borderId="0" xfId="0" applyNumberFormat="1" applyFont="1"/>
    <xf numFmtId="3" fontId="31" fillId="0" borderId="0" xfId="0" applyNumberFormat="1" applyFont="1" applyProtection="1"/>
    <xf numFmtId="3" fontId="31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0" xfId="0" applyNumberFormat="1" applyFont="1" applyBorder="1" applyProtection="1">
      <protection locked="0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119936"/>
        <c:axId val="132519040"/>
      </c:barChart>
      <c:catAx>
        <c:axId val="1321199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19040"/>
        <c:crosses val="autoZero"/>
        <c:lblAlgn val="ctr"/>
        <c:lblOffset val="100"/>
        <c:tickLblSkip val="1"/>
        <c:tickMarkSkip val="1"/>
      </c:catAx>
      <c:valAx>
        <c:axId val="132519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19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23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64" activePane="bottomRight" state="frozen"/>
      <selection pane="topRight" activeCell="C1" sqref="C1"/>
      <selection pane="bottomLeft" activeCell="A10" sqref="A10"/>
      <selection pane="bottomRight" activeCell="R71" sqref="R71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67" customWidth="1"/>
    <col min="16" max="16" width="9.8984375" style="1" customWidth="1"/>
    <col min="17" max="17" width="10.09765625" style="67" customWidth="1"/>
    <col min="18" max="18" width="11.8984375" style="1" customWidth="1"/>
    <col min="19" max="16384" width="9" style="1"/>
  </cols>
  <sheetData>
    <row r="1" spans="1:18" ht="21.6" customHeight="1">
      <c r="A1" s="134" t="s">
        <v>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6"/>
    </row>
    <row r="2" spans="1:18" ht="18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1"/>
      <c r="P2" s="79"/>
      <c r="Q2" s="81"/>
      <c r="R2" s="6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82"/>
      <c r="P3" s="19"/>
      <c r="Q3" s="91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82"/>
      <c r="P4" s="19"/>
      <c r="Q4" s="91"/>
      <c r="R4" s="6"/>
    </row>
    <row r="5" spans="1:18" ht="21">
      <c r="A5" s="6" t="s">
        <v>2</v>
      </c>
      <c r="B5" s="6"/>
      <c r="C5" s="6" t="s">
        <v>3</v>
      </c>
      <c r="D5" s="6"/>
      <c r="E5" s="66"/>
      <c r="F5" s="50"/>
      <c r="G5" s="57"/>
      <c r="H5" s="51" t="s">
        <v>93</v>
      </c>
      <c r="I5" s="52"/>
      <c r="J5" s="62"/>
      <c r="K5" s="6"/>
      <c r="L5" s="6"/>
      <c r="M5" s="6"/>
      <c r="N5" s="6"/>
      <c r="O5" s="82"/>
      <c r="P5" s="19"/>
      <c r="Q5" s="91" t="s">
        <v>42</v>
      </c>
      <c r="R5" s="6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83"/>
      <c r="P6" s="54"/>
      <c r="Q6" s="92"/>
      <c r="R6" s="6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83"/>
      <c r="P7" s="54"/>
      <c r="Q7" s="92"/>
      <c r="R7" s="6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100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01" t="s">
        <v>56</v>
      </c>
      <c r="O9" s="99" t="s">
        <v>83</v>
      </c>
      <c r="P9" s="61">
        <v>2021</v>
      </c>
      <c r="Q9" s="99" t="s">
        <v>84</v>
      </c>
      <c r="R9" s="119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>
        <v>413</v>
      </c>
      <c r="H10" s="21">
        <v>402</v>
      </c>
      <c r="I10" s="20">
        <v>421</v>
      </c>
      <c r="J10" s="21">
        <v>424</v>
      </c>
      <c r="K10" s="21">
        <v>405</v>
      </c>
      <c r="L10" s="21">
        <v>416</v>
      </c>
      <c r="M10" s="21">
        <v>376</v>
      </c>
      <c r="N10" s="108">
        <v>389</v>
      </c>
      <c r="O10" s="21">
        <f>+SUM(C10:N10)</f>
        <v>4760</v>
      </c>
      <c r="P10" s="21">
        <v>4672</v>
      </c>
      <c r="Q10" s="21">
        <f>SUM(O10-P10)</f>
        <v>88</v>
      </c>
      <c r="R10" s="120">
        <v>0.02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>
        <v>511</v>
      </c>
      <c r="H11" s="23">
        <v>386</v>
      </c>
      <c r="I11" s="23">
        <v>376</v>
      </c>
      <c r="J11" s="23">
        <v>320</v>
      </c>
      <c r="K11" s="23">
        <v>329</v>
      </c>
      <c r="L11" s="23">
        <v>351</v>
      </c>
      <c r="M11" s="23">
        <v>379</v>
      </c>
      <c r="N11" s="118">
        <v>306</v>
      </c>
      <c r="O11" s="23">
        <f>+SUM(C11:N11)</f>
        <v>4705</v>
      </c>
      <c r="P11" s="23">
        <v>6004</v>
      </c>
      <c r="Q11" s="23">
        <f>SUM(O11-P11)</f>
        <v>-1299</v>
      </c>
      <c r="R11" s="121">
        <v>-0.22</v>
      </c>
    </row>
    <row r="12" spans="1:18" s="3" customFormat="1" ht="18">
      <c r="A12" s="19" t="s">
        <v>7</v>
      </c>
      <c r="B12" s="19"/>
      <c r="C12" s="24">
        <f t="shared" ref="C12:N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>
        <f t="shared" si="0"/>
        <v>924</v>
      </c>
      <c r="H12" s="24">
        <f t="shared" si="0"/>
        <v>788</v>
      </c>
      <c r="I12" s="24">
        <f t="shared" si="0"/>
        <v>797</v>
      </c>
      <c r="J12" s="24">
        <f t="shared" si="0"/>
        <v>744</v>
      </c>
      <c r="K12" s="24">
        <f t="shared" si="0"/>
        <v>734</v>
      </c>
      <c r="L12" s="24">
        <f t="shared" si="0"/>
        <v>767</v>
      </c>
      <c r="M12" s="24">
        <f t="shared" si="0"/>
        <v>755</v>
      </c>
      <c r="N12" s="103">
        <f t="shared" si="0"/>
        <v>695</v>
      </c>
      <c r="O12" s="102">
        <f>+SUM(O10+O11)</f>
        <v>9465</v>
      </c>
      <c r="P12" s="25">
        <f>SUM(P10:P11)</f>
        <v>10676</v>
      </c>
      <c r="Q12" s="25">
        <f>SUM(Q10:Q11)</f>
        <v>-1211</v>
      </c>
      <c r="R12" s="122">
        <v>-0.13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116"/>
      <c r="O13" s="84"/>
      <c r="P13" s="76"/>
      <c r="Q13" s="93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116"/>
      <c r="O14" s="84"/>
      <c r="P14" s="27"/>
      <c r="Q14" s="84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108">
        <v>1</v>
      </c>
      <c r="O15" s="21">
        <f t="shared" ref="O15:O22" si="1">+SUM(C15:N15)</f>
        <v>1</v>
      </c>
      <c r="P15" s="21">
        <v>0</v>
      </c>
      <c r="Q15" s="21">
        <f t="shared" ref="Q15:Q22" si="2">SUM(O15-P15)</f>
        <v>1</v>
      </c>
      <c r="R15" s="123">
        <v>1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>
        <v>0</v>
      </c>
      <c r="N16" s="108">
        <v>0</v>
      </c>
      <c r="O16" s="21">
        <f t="shared" si="1"/>
        <v>0</v>
      </c>
      <c r="P16" s="21">
        <v>4</v>
      </c>
      <c r="Q16" s="21">
        <f t="shared" si="2"/>
        <v>-4</v>
      </c>
      <c r="R16" s="120">
        <v>-4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>
        <v>0</v>
      </c>
      <c r="H17" s="21">
        <v>0</v>
      </c>
      <c r="I17" s="20">
        <v>0</v>
      </c>
      <c r="J17" s="21">
        <v>0</v>
      </c>
      <c r="K17" s="21">
        <v>0</v>
      </c>
      <c r="L17" s="21">
        <v>0</v>
      </c>
      <c r="M17" s="21">
        <v>1</v>
      </c>
      <c r="N17" s="108">
        <v>1</v>
      </c>
      <c r="O17" s="21">
        <f t="shared" si="1"/>
        <v>4</v>
      </c>
      <c r="P17" s="21">
        <v>6</v>
      </c>
      <c r="Q17" s="21">
        <f t="shared" si="2"/>
        <v>-2</v>
      </c>
      <c r="R17" s="120">
        <v>-0.33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>
        <v>3</v>
      </c>
      <c r="H18" s="21">
        <v>1</v>
      </c>
      <c r="I18" s="20">
        <v>0</v>
      </c>
      <c r="J18" s="21">
        <v>1</v>
      </c>
      <c r="K18" s="21">
        <v>0</v>
      </c>
      <c r="L18" s="21">
        <v>3</v>
      </c>
      <c r="M18" s="21">
        <v>0</v>
      </c>
      <c r="N18" s="108">
        <v>0</v>
      </c>
      <c r="O18" s="21">
        <f t="shared" si="1"/>
        <v>10</v>
      </c>
      <c r="P18" s="21">
        <v>10</v>
      </c>
      <c r="Q18" s="21">
        <f t="shared" si="2"/>
        <v>0</v>
      </c>
      <c r="R18" s="120">
        <v>0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>
        <v>3</v>
      </c>
      <c r="H19" s="21">
        <v>3</v>
      </c>
      <c r="I19" s="20">
        <v>2</v>
      </c>
      <c r="J19" s="21">
        <v>1</v>
      </c>
      <c r="K19" s="21">
        <v>2</v>
      </c>
      <c r="L19" s="21">
        <v>0</v>
      </c>
      <c r="M19" s="21">
        <v>0</v>
      </c>
      <c r="N19" s="108">
        <v>1</v>
      </c>
      <c r="O19" s="21">
        <f t="shared" si="1"/>
        <v>17</v>
      </c>
      <c r="P19" s="21">
        <v>12</v>
      </c>
      <c r="Q19" s="21">
        <f t="shared" si="2"/>
        <v>5</v>
      </c>
      <c r="R19" s="120">
        <v>0.28999999999999998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>
        <v>15</v>
      </c>
      <c r="H20" s="21">
        <v>8</v>
      </c>
      <c r="I20" s="20">
        <v>15</v>
      </c>
      <c r="J20" s="21">
        <v>9</v>
      </c>
      <c r="K20" s="21">
        <v>8</v>
      </c>
      <c r="L20" s="21">
        <v>12</v>
      </c>
      <c r="M20" s="21">
        <v>5</v>
      </c>
      <c r="N20" s="108">
        <v>5</v>
      </c>
      <c r="O20" s="21">
        <f t="shared" si="1"/>
        <v>102</v>
      </c>
      <c r="P20" s="21">
        <v>89</v>
      </c>
      <c r="Q20" s="21">
        <f t="shared" si="2"/>
        <v>13</v>
      </c>
      <c r="R20" s="120">
        <v>0.13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>
        <v>1</v>
      </c>
      <c r="H21" s="21">
        <v>0</v>
      </c>
      <c r="I21" s="20">
        <v>0</v>
      </c>
      <c r="J21" s="21">
        <v>0</v>
      </c>
      <c r="K21" s="21">
        <v>1</v>
      </c>
      <c r="L21" s="21">
        <v>0</v>
      </c>
      <c r="M21" s="21">
        <v>5</v>
      </c>
      <c r="N21" s="108">
        <v>0</v>
      </c>
      <c r="O21" s="21">
        <f t="shared" si="1"/>
        <v>9</v>
      </c>
      <c r="P21" s="21">
        <v>11</v>
      </c>
      <c r="Q21" s="21">
        <f t="shared" si="2"/>
        <v>-2</v>
      </c>
      <c r="R21" s="120">
        <v>-0.18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1</v>
      </c>
      <c r="G22" s="23">
        <v>4</v>
      </c>
      <c r="H22" s="23">
        <v>0</v>
      </c>
      <c r="I22" s="22">
        <v>6</v>
      </c>
      <c r="J22" s="23">
        <v>2</v>
      </c>
      <c r="K22" s="23">
        <v>2</v>
      </c>
      <c r="L22" s="23">
        <v>5</v>
      </c>
      <c r="M22" s="23">
        <v>5</v>
      </c>
      <c r="N22" s="110">
        <v>2</v>
      </c>
      <c r="O22" s="23">
        <f t="shared" si="1"/>
        <v>34</v>
      </c>
      <c r="P22" s="23">
        <v>21</v>
      </c>
      <c r="Q22" s="23">
        <f t="shared" si="2"/>
        <v>13</v>
      </c>
      <c r="R22" s="121">
        <v>0.38</v>
      </c>
    </row>
    <row r="23" spans="1:18" s="3" customFormat="1" ht="18">
      <c r="A23" s="19" t="s">
        <v>7</v>
      </c>
      <c r="B23" s="19"/>
      <c r="C23" s="24">
        <f t="shared" ref="C23:N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11</v>
      </c>
      <c r="G23" s="24">
        <f t="shared" si="3"/>
        <v>26</v>
      </c>
      <c r="H23" s="24">
        <f t="shared" si="3"/>
        <v>12</v>
      </c>
      <c r="I23" s="24">
        <f t="shared" si="3"/>
        <v>23</v>
      </c>
      <c r="J23" s="24">
        <f t="shared" si="3"/>
        <v>13</v>
      </c>
      <c r="K23" s="24">
        <f t="shared" si="3"/>
        <v>13</v>
      </c>
      <c r="L23" s="24">
        <f t="shared" si="3"/>
        <v>20</v>
      </c>
      <c r="M23" s="24">
        <f t="shared" si="3"/>
        <v>16</v>
      </c>
      <c r="N23" s="103">
        <f t="shared" si="3"/>
        <v>10</v>
      </c>
      <c r="O23" s="102">
        <f t="shared" ref="O23:Q23" si="4">SUM(O15:O22)</f>
        <v>177</v>
      </c>
      <c r="P23" s="71">
        <f t="shared" si="4"/>
        <v>153</v>
      </c>
      <c r="Q23" s="71">
        <f t="shared" si="4"/>
        <v>24</v>
      </c>
      <c r="R23" s="122">
        <v>0.14000000000000001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1"/>
      <c r="O24" s="11"/>
      <c r="P24" s="10"/>
      <c r="Q24" s="11"/>
      <c r="R24" s="58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1"/>
      <c r="O25" s="11"/>
      <c r="P25" s="10"/>
      <c r="Q25" s="11"/>
      <c r="R25" s="58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>
        <v>4</v>
      </c>
      <c r="H26" s="21">
        <v>2</v>
      </c>
      <c r="I26" s="20">
        <v>3</v>
      </c>
      <c r="J26" s="21">
        <v>2</v>
      </c>
      <c r="K26" s="21">
        <v>6</v>
      </c>
      <c r="L26" s="21">
        <v>5</v>
      </c>
      <c r="M26" s="21">
        <v>4</v>
      </c>
      <c r="N26" s="108">
        <v>4</v>
      </c>
      <c r="O26" s="21">
        <f t="shared" ref="O26:O38" si="5">+SUM(C26:N26)</f>
        <v>47</v>
      </c>
      <c r="P26" s="21">
        <v>41</v>
      </c>
      <c r="Q26" s="21">
        <f t="shared" ref="Q26:Q27" si="6">SUM(O26-P26)</f>
        <v>6</v>
      </c>
      <c r="R26" s="120">
        <v>0.13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108">
        <v>0</v>
      </c>
      <c r="O27" s="21">
        <f t="shared" si="5"/>
        <v>1</v>
      </c>
      <c r="P27" s="21">
        <v>0</v>
      </c>
      <c r="Q27" s="21">
        <f t="shared" si="6"/>
        <v>1</v>
      </c>
      <c r="R27" s="123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>
        <v>7</v>
      </c>
      <c r="H28" s="21">
        <v>7</v>
      </c>
      <c r="I28" s="20">
        <v>2</v>
      </c>
      <c r="J28" s="21">
        <v>4</v>
      </c>
      <c r="K28" s="21">
        <v>3</v>
      </c>
      <c r="L28" s="21">
        <v>1</v>
      </c>
      <c r="M28" s="21">
        <v>4</v>
      </c>
      <c r="N28" s="108">
        <v>4</v>
      </c>
      <c r="O28" s="21">
        <f t="shared" si="5"/>
        <v>51</v>
      </c>
      <c r="P28" s="21">
        <v>53</v>
      </c>
      <c r="Q28" s="21">
        <f t="shared" ref="Q28:Q38" si="7">SUM(O28-P28)</f>
        <v>-2</v>
      </c>
      <c r="R28" s="120">
        <v>-0.04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>
        <v>0</v>
      </c>
      <c r="L29" s="21">
        <v>0</v>
      </c>
      <c r="M29" s="21">
        <v>0</v>
      </c>
      <c r="N29" s="108">
        <v>0</v>
      </c>
      <c r="O29" s="21">
        <f t="shared" si="5"/>
        <v>3</v>
      </c>
      <c r="P29" s="21">
        <v>11</v>
      </c>
      <c r="Q29" s="21">
        <f t="shared" si="7"/>
        <v>-8</v>
      </c>
      <c r="R29" s="120">
        <v>-0.73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>
        <v>2</v>
      </c>
      <c r="H30" s="21">
        <v>7</v>
      </c>
      <c r="I30" s="20">
        <v>7</v>
      </c>
      <c r="J30" s="21">
        <v>6</v>
      </c>
      <c r="K30" s="21">
        <v>3</v>
      </c>
      <c r="L30" s="21">
        <v>5</v>
      </c>
      <c r="M30" s="21">
        <v>6</v>
      </c>
      <c r="N30" s="108">
        <v>3</v>
      </c>
      <c r="O30" s="21">
        <f t="shared" si="5"/>
        <v>48</v>
      </c>
      <c r="P30" s="21">
        <v>47</v>
      </c>
      <c r="Q30" s="21">
        <f t="shared" si="7"/>
        <v>1</v>
      </c>
      <c r="R30" s="120">
        <v>0.02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>
        <v>0</v>
      </c>
      <c r="I31" s="20">
        <v>1</v>
      </c>
      <c r="J31" s="21">
        <v>0</v>
      </c>
      <c r="K31" s="21">
        <v>1</v>
      </c>
      <c r="L31" s="21">
        <v>0</v>
      </c>
      <c r="M31" s="21">
        <v>0</v>
      </c>
      <c r="N31" s="108">
        <v>0</v>
      </c>
      <c r="O31" s="21">
        <f t="shared" si="5"/>
        <v>3</v>
      </c>
      <c r="P31" s="21">
        <v>0</v>
      </c>
      <c r="Q31" s="21">
        <f t="shared" si="7"/>
        <v>3</v>
      </c>
      <c r="R31" s="120">
        <v>3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>
        <v>0</v>
      </c>
      <c r="N32" s="108">
        <v>0</v>
      </c>
      <c r="O32" s="21">
        <f t="shared" si="5"/>
        <v>0</v>
      </c>
      <c r="P32" s="21">
        <v>1</v>
      </c>
      <c r="Q32" s="21">
        <f t="shared" si="7"/>
        <v>-1</v>
      </c>
      <c r="R32" s="120">
        <v>-1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>
        <v>1</v>
      </c>
      <c r="H33" s="21">
        <v>3</v>
      </c>
      <c r="I33" s="20">
        <v>1</v>
      </c>
      <c r="J33" s="21">
        <v>5</v>
      </c>
      <c r="K33" s="21">
        <v>0</v>
      </c>
      <c r="L33" s="21">
        <v>0</v>
      </c>
      <c r="M33" s="21">
        <v>2</v>
      </c>
      <c r="N33" s="108">
        <v>1</v>
      </c>
      <c r="O33" s="21">
        <f t="shared" si="5"/>
        <v>19</v>
      </c>
      <c r="P33" s="21">
        <v>26</v>
      </c>
      <c r="Q33" s="21">
        <f t="shared" si="7"/>
        <v>-7</v>
      </c>
      <c r="R33" s="120">
        <v>-0.27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>
        <v>1</v>
      </c>
      <c r="H34" s="21">
        <v>3</v>
      </c>
      <c r="I34" s="20">
        <v>3</v>
      </c>
      <c r="J34" s="21">
        <v>1</v>
      </c>
      <c r="K34" s="21">
        <v>4</v>
      </c>
      <c r="L34" s="21">
        <v>2</v>
      </c>
      <c r="M34" s="21">
        <v>1</v>
      </c>
      <c r="N34" s="108">
        <v>3</v>
      </c>
      <c r="O34" s="21">
        <f t="shared" si="5"/>
        <v>27</v>
      </c>
      <c r="P34" s="21">
        <v>37</v>
      </c>
      <c r="Q34" s="21">
        <f t="shared" si="7"/>
        <v>-10</v>
      </c>
      <c r="R34" s="120">
        <v>-0.27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>
        <v>0</v>
      </c>
      <c r="H35" s="21">
        <v>3</v>
      </c>
      <c r="I35" s="20">
        <v>0</v>
      </c>
      <c r="J35" s="21">
        <v>1</v>
      </c>
      <c r="K35" s="21">
        <v>2</v>
      </c>
      <c r="L35" s="21">
        <v>1</v>
      </c>
      <c r="M35" s="21">
        <v>1</v>
      </c>
      <c r="N35" s="108">
        <v>3</v>
      </c>
      <c r="O35" s="21">
        <f t="shared" si="5"/>
        <v>13</v>
      </c>
      <c r="P35" s="21">
        <v>19</v>
      </c>
      <c r="Q35" s="21">
        <f t="shared" si="7"/>
        <v>-6</v>
      </c>
      <c r="R35" s="120">
        <v>-0.32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>
        <v>10</v>
      </c>
      <c r="H36" s="21">
        <v>10</v>
      </c>
      <c r="I36" s="20">
        <v>7</v>
      </c>
      <c r="J36" s="21">
        <v>6</v>
      </c>
      <c r="K36" s="21">
        <v>3</v>
      </c>
      <c r="L36" s="21">
        <v>6</v>
      </c>
      <c r="M36" s="21">
        <v>2</v>
      </c>
      <c r="N36" s="108">
        <v>6</v>
      </c>
      <c r="O36" s="21">
        <f t="shared" si="5"/>
        <v>76</v>
      </c>
      <c r="P36" s="21">
        <v>76</v>
      </c>
      <c r="Q36" s="21">
        <f t="shared" si="7"/>
        <v>0</v>
      </c>
      <c r="R36" s="120">
        <v>0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>
        <v>2</v>
      </c>
      <c r="H37" s="21">
        <v>6</v>
      </c>
      <c r="I37" s="20">
        <v>7</v>
      </c>
      <c r="J37" s="21">
        <v>7</v>
      </c>
      <c r="K37" s="21">
        <v>4</v>
      </c>
      <c r="L37" s="21">
        <v>4</v>
      </c>
      <c r="M37" s="21">
        <v>3</v>
      </c>
      <c r="N37" s="108">
        <v>4</v>
      </c>
      <c r="O37" s="21">
        <f t="shared" si="5"/>
        <v>58</v>
      </c>
      <c r="P37" s="21">
        <v>45</v>
      </c>
      <c r="Q37" s="21">
        <f t="shared" si="7"/>
        <v>13</v>
      </c>
      <c r="R37" s="120">
        <v>0.22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>
        <v>0</v>
      </c>
      <c r="H38" s="23">
        <v>0</v>
      </c>
      <c r="I38" s="22">
        <v>1</v>
      </c>
      <c r="J38" s="23">
        <v>0</v>
      </c>
      <c r="K38" s="23">
        <v>0</v>
      </c>
      <c r="L38" s="23">
        <v>0</v>
      </c>
      <c r="M38" s="23">
        <v>1</v>
      </c>
      <c r="N38" s="110">
        <v>0</v>
      </c>
      <c r="O38" s="23">
        <f t="shared" si="5"/>
        <v>4</v>
      </c>
      <c r="P38" s="23">
        <v>1</v>
      </c>
      <c r="Q38" s="23">
        <f t="shared" si="7"/>
        <v>3</v>
      </c>
      <c r="R38" s="121">
        <v>0.75</v>
      </c>
    </row>
    <row r="39" spans="1:19" s="3" customFormat="1" ht="18">
      <c r="A39" s="19" t="s">
        <v>7</v>
      </c>
      <c r="B39" s="19"/>
      <c r="C39" s="24">
        <f t="shared" ref="C39:N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>
        <f t="shared" si="8"/>
        <v>28</v>
      </c>
      <c r="H39" s="24">
        <f t="shared" si="8"/>
        <v>41</v>
      </c>
      <c r="I39" s="24">
        <f t="shared" si="8"/>
        <v>32</v>
      </c>
      <c r="J39" s="24">
        <f t="shared" si="8"/>
        <v>34</v>
      </c>
      <c r="K39" s="24">
        <f t="shared" si="8"/>
        <v>26</v>
      </c>
      <c r="L39" s="24">
        <f t="shared" si="8"/>
        <v>24</v>
      </c>
      <c r="M39" s="24">
        <f t="shared" si="8"/>
        <v>24</v>
      </c>
      <c r="N39" s="103">
        <f t="shared" si="8"/>
        <v>28</v>
      </c>
      <c r="O39" s="73">
        <f t="shared" ref="O39:Q39" si="9">SUM(O26:O38)</f>
        <v>350</v>
      </c>
      <c r="P39" s="73">
        <f t="shared" si="9"/>
        <v>357</v>
      </c>
      <c r="Q39" s="73">
        <f t="shared" si="9"/>
        <v>-7</v>
      </c>
      <c r="R39" s="122">
        <v>-0.02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1"/>
      <c r="O40" s="85"/>
      <c r="P40" s="11"/>
      <c r="Q40" s="85"/>
      <c r="R40" s="58"/>
    </row>
    <row r="41" spans="1:19" s="3" customFormat="1" ht="18">
      <c r="A41" s="19" t="s">
        <v>22</v>
      </c>
      <c r="B41" s="19"/>
      <c r="C41" s="24">
        <f t="shared" ref="C41:N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47</v>
      </c>
      <c r="G41" s="24">
        <f t="shared" si="10"/>
        <v>54</v>
      </c>
      <c r="H41" s="24">
        <f t="shared" si="10"/>
        <v>53</v>
      </c>
      <c r="I41" s="24">
        <f t="shared" si="10"/>
        <v>55</v>
      </c>
      <c r="J41" s="24">
        <f t="shared" si="10"/>
        <v>47</v>
      </c>
      <c r="K41" s="24">
        <f t="shared" si="10"/>
        <v>39</v>
      </c>
      <c r="L41" s="24">
        <f t="shared" si="10"/>
        <v>44</v>
      </c>
      <c r="M41" s="24">
        <f t="shared" si="10"/>
        <v>40</v>
      </c>
      <c r="N41" s="103">
        <f t="shared" si="10"/>
        <v>38</v>
      </c>
      <c r="O41" s="73">
        <f t="shared" ref="O41:Q41" si="11">SUM(O39+O23)</f>
        <v>527</v>
      </c>
      <c r="P41" s="72">
        <f t="shared" si="11"/>
        <v>510</v>
      </c>
      <c r="Q41" s="24">
        <f t="shared" si="11"/>
        <v>17</v>
      </c>
      <c r="R41" s="124">
        <v>0.03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1"/>
      <c r="O42" s="85"/>
      <c r="P42" s="74"/>
      <c r="Q42" s="85"/>
      <c r="R42" s="125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>
        <v>34</v>
      </c>
      <c r="H43" s="21">
        <v>3</v>
      </c>
      <c r="I43" s="21">
        <v>8</v>
      </c>
      <c r="J43" s="21">
        <v>16</v>
      </c>
      <c r="K43" s="21">
        <v>4</v>
      </c>
      <c r="L43" s="21">
        <v>14</v>
      </c>
      <c r="M43" s="21">
        <v>24</v>
      </c>
      <c r="N43" s="108">
        <v>10</v>
      </c>
      <c r="O43" s="21">
        <f t="shared" ref="O43:O46" si="12">+SUM(C43:N43)</f>
        <v>161</v>
      </c>
      <c r="P43" s="21">
        <v>208</v>
      </c>
      <c r="Q43" s="21">
        <f t="shared" ref="Q43:Q46" si="13">SUM(O43-P43)</f>
        <v>-47</v>
      </c>
      <c r="R43" s="126">
        <v>-0.23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>
        <v>165</v>
      </c>
      <c r="H44" s="21">
        <v>108</v>
      </c>
      <c r="I44" s="21">
        <v>80</v>
      </c>
      <c r="J44" s="21">
        <v>78</v>
      </c>
      <c r="K44" s="21">
        <v>91</v>
      </c>
      <c r="L44" s="21">
        <v>110</v>
      </c>
      <c r="M44" s="21">
        <v>79</v>
      </c>
      <c r="N44" s="108">
        <v>83</v>
      </c>
      <c r="O44" s="21">
        <f t="shared" si="12"/>
        <v>1275</v>
      </c>
      <c r="P44" s="21">
        <v>1730</v>
      </c>
      <c r="Q44" s="21">
        <f t="shared" si="13"/>
        <v>-455</v>
      </c>
      <c r="R44" s="126">
        <v>-0.26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>
        <v>7</v>
      </c>
      <c r="H45" s="21">
        <v>12</v>
      </c>
      <c r="I45" s="21">
        <v>7</v>
      </c>
      <c r="J45" s="21">
        <v>10</v>
      </c>
      <c r="K45" s="21">
        <v>9</v>
      </c>
      <c r="L45" s="21">
        <v>5</v>
      </c>
      <c r="M45" s="21">
        <v>6</v>
      </c>
      <c r="N45" s="108">
        <v>13</v>
      </c>
      <c r="O45" s="21">
        <f t="shared" si="12"/>
        <v>115</v>
      </c>
      <c r="P45" s="21">
        <v>120</v>
      </c>
      <c r="Q45" s="21">
        <f t="shared" si="13"/>
        <v>-5</v>
      </c>
      <c r="R45" s="126">
        <v>-0.04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>
        <v>17</v>
      </c>
      <c r="H46" s="21">
        <v>20</v>
      </c>
      <c r="I46" s="21">
        <v>22</v>
      </c>
      <c r="J46" s="21">
        <v>7</v>
      </c>
      <c r="K46" s="21">
        <v>22</v>
      </c>
      <c r="L46" s="21">
        <v>18</v>
      </c>
      <c r="M46" s="21">
        <v>14</v>
      </c>
      <c r="N46" s="108">
        <v>14</v>
      </c>
      <c r="O46" s="21">
        <f t="shared" si="12"/>
        <v>198</v>
      </c>
      <c r="P46" s="21">
        <v>214</v>
      </c>
      <c r="Q46" s="21">
        <f t="shared" si="13"/>
        <v>-16</v>
      </c>
      <c r="R46" s="126">
        <v>-7.0000000000000007E-2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12"/>
      <c r="O47" s="86"/>
      <c r="P47" s="80"/>
      <c r="Q47" s="86"/>
      <c r="R47" s="12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12"/>
      <c r="O48" s="86"/>
      <c r="P48" s="80"/>
      <c r="Q48" s="86"/>
      <c r="R48" s="58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13"/>
      <c r="O49" s="87"/>
      <c r="P49" s="14"/>
      <c r="Q49" s="87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114"/>
      <c r="O50" s="97" t="s">
        <v>44</v>
      </c>
      <c r="P50" s="14" t="s">
        <v>44</v>
      </c>
      <c r="Q50" s="14" t="s">
        <v>74</v>
      </c>
      <c r="R50" s="128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15" t="s">
        <v>56</v>
      </c>
      <c r="O51" s="98" t="s">
        <v>83</v>
      </c>
      <c r="P51" s="61">
        <v>2021</v>
      </c>
      <c r="Q51" s="99" t="s">
        <v>84</v>
      </c>
      <c r="R51" s="129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108">
        <v>0</v>
      </c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123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108">
        <v>0</v>
      </c>
      <c r="O53" s="21">
        <f t="shared" si="14"/>
        <v>0</v>
      </c>
      <c r="P53" s="21">
        <v>1</v>
      </c>
      <c r="Q53" s="21">
        <f t="shared" si="15"/>
        <v>-1</v>
      </c>
      <c r="R53" s="123">
        <v>-1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108">
        <v>0</v>
      </c>
      <c r="O54" s="21">
        <f t="shared" si="14"/>
        <v>1</v>
      </c>
      <c r="P54" s="21">
        <v>0</v>
      </c>
      <c r="Q54" s="21">
        <f t="shared" si="15"/>
        <v>1</v>
      </c>
      <c r="R54" s="123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>
        <v>1</v>
      </c>
      <c r="L55" s="21">
        <v>0</v>
      </c>
      <c r="M55" s="21">
        <v>1</v>
      </c>
      <c r="N55" s="108">
        <v>0</v>
      </c>
      <c r="O55" s="21">
        <f t="shared" si="14"/>
        <v>3</v>
      </c>
      <c r="P55" s="21">
        <v>2</v>
      </c>
      <c r="Q55" s="21">
        <f t="shared" si="15"/>
        <v>1</v>
      </c>
      <c r="R55" s="123">
        <v>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1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108">
        <v>1</v>
      </c>
      <c r="O56" s="21">
        <f t="shared" si="14"/>
        <v>2</v>
      </c>
      <c r="P56" s="21">
        <v>0</v>
      </c>
      <c r="Q56" s="21">
        <f t="shared" si="15"/>
        <v>2</v>
      </c>
      <c r="R56" s="123">
        <v>2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0</v>
      </c>
      <c r="M57" s="21">
        <v>0</v>
      </c>
      <c r="N57" s="108">
        <v>0</v>
      </c>
      <c r="O57" s="21">
        <f t="shared" si="14"/>
        <v>2</v>
      </c>
      <c r="P57" s="21">
        <v>5</v>
      </c>
      <c r="Q57" s="21">
        <f t="shared" si="15"/>
        <v>-3</v>
      </c>
      <c r="R57" s="123">
        <v>-0.6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108">
        <v>0</v>
      </c>
      <c r="O58" s="21">
        <f t="shared" si="14"/>
        <v>0</v>
      </c>
      <c r="P58" s="21">
        <v>2</v>
      </c>
      <c r="Q58" s="21">
        <f t="shared" si="15"/>
        <v>-2</v>
      </c>
      <c r="R58" s="123">
        <v>-2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>
        <v>0</v>
      </c>
      <c r="H59" s="21">
        <v>1</v>
      </c>
      <c r="I59" s="21">
        <v>3</v>
      </c>
      <c r="J59" s="21">
        <v>1</v>
      </c>
      <c r="K59" s="21">
        <v>0</v>
      </c>
      <c r="L59" s="21">
        <v>1</v>
      </c>
      <c r="M59" s="21">
        <v>0</v>
      </c>
      <c r="N59" s="108">
        <v>0</v>
      </c>
      <c r="O59" s="21">
        <f t="shared" si="14"/>
        <v>8</v>
      </c>
      <c r="P59" s="21">
        <v>8</v>
      </c>
      <c r="Q59" s="21">
        <f t="shared" si="15"/>
        <v>0</v>
      </c>
      <c r="R59" s="123">
        <v>0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>
        <v>6</v>
      </c>
      <c r="H60" s="21">
        <v>2</v>
      </c>
      <c r="I60" s="21">
        <v>2</v>
      </c>
      <c r="J60" s="21">
        <v>3</v>
      </c>
      <c r="K60" s="21">
        <v>2</v>
      </c>
      <c r="L60" s="21">
        <v>5</v>
      </c>
      <c r="M60" s="21">
        <v>3</v>
      </c>
      <c r="N60" s="108">
        <v>1</v>
      </c>
      <c r="O60" s="21">
        <f t="shared" si="14"/>
        <v>39</v>
      </c>
      <c r="P60" s="21">
        <v>26</v>
      </c>
      <c r="Q60" s="21">
        <f t="shared" si="15"/>
        <v>13</v>
      </c>
      <c r="R60" s="123">
        <v>0.33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>
        <v>0</v>
      </c>
      <c r="H61" s="21">
        <v>0</v>
      </c>
      <c r="I61" s="21">
        <v>1</v>
      </c>
      <c r="J61" s="21">
        <v>0</v>
      </c>
      <c r="K61" s="21">
        <v>1</v>
      </c>
      <c r="L61" s="21">
        <v>1</v>
      </c>
      <c r="M61" s="21">
        <v>1</v>
      </c>
      <c r="N61" s="116">
        <v>1</v>
      </c>
      <c r="O61" s="21">
        <f t="shared" si="14"/>
        <v>7</v>
      </c>
      <c r="P61" s="21">
        <v>8</v>
      </c>
      <c r="Q61" s="21">
        <f t="shared" si="15"/>
        <v>-1</v>
      </c>
      <c r="R61" s="123">
        <v>-0.12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1</v>
      </c>
      <c r="J62" s="21">
        <v>1</v>
      </c>
      <c r="K62" s="21">
        <v>0</v>
      </c>
      <c r="L62" s="21">
        <v>0</v>
      </c>
      <c r="M62" s="21">
        <v>0</v>
      </c>
      <c r="N62" s="108">
        <v>0</v>
      </c>
      <c r="O62" s="21">
        <f t="shared" si="14"/>
        <v>2</v>
      </c>
      <c r="P62" s="21">
        <v>8</v>
      </c>
      <c r="Q62" s="21">
        <f t="shared" si="15"/>
        <v>-6</v>
      </c>
      <c r="R62" s="123">
        <v>-0.75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1</v>
      </c>
      <c r="H63" s="21">
        <v>0</v>
      </c>
      <c r="I63" s="21">
        <v>1</v>
      </c>
      <c r="J63" s="21">
        <v>0</v>
      </c>
      <c r="K63" s="21">
        <v>1</v>
      </c>
      <c r="L63" s="21">
        <v>0</v>
      </c>
      <c r="M63" s="21">
        <v>0</v>
      </c>
      <c r="N63" s="108">
        <v>0</v>
      </c>
      <c r="O63" s="21">
        <f t="shared" si="14"/>
        <v>3</v>
      </c>
      <c r="P63" s="21">
        <v>0</v>
      </c>
      <c r="Q63" s="21">
        <f t="shared" si="15"/>
        <v>3</v>
      </c>
      <c r="R63" s="123">
        <v>3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>
        <v>2</v>
      </c>
      <c r="H64" s="21">
        <v>1</v>
      </c>
      <c r="I64" s="21">
        <v>1</v>
      </c>
      <c r="J64" s="21">
        <v>5</v>
      </c>
      <c r="K64" s="21">
        <v>0</v>
      </c>
      <c r="L64" s="21">
        <v>0</v>
      </c>
      <c r="M64" s="21">
        <v>2</v>
      </c>
      <c r="N64" s="108">
        <v>1</v>
      </c>
      <c r="O64" s="21">
        <f t="shared" si="14"/>
        <v>15</v>
      </c>
      <c r="P64" s="21">
        <v>23</v>
      </c>
      <c r="Q64" s="21">
        <f t="shared" si="15"/>
        <v>-8</v>
      </c>
      <c r="R64" s="123">
        <v>-0.35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>
        <v>0</v>
      </c>
      <c r="H65" s="21">
        <v>3</v>
      </c>
      <c r="I65" s="21">
        <v>0</v>
      </c>
      <c r="J65" s="21">
        <v>1</v>
      </c>
      <c r="K65" s="21">
        <v>4</v>
      </c>
      <c r="L65" s="21">
        <v>1</v>
      </c>
      <c r="M65" s="21">
        <v>1</v>
      </c>
      <c r="N65" s="108">
        <v>3</v>
      </c>
      <c r="O65" s="21">
        <f t="shared" si="14"/>
        <v>16</v>
      </c>
      <c r="P65" s="21">
        <v>17</v>
      </c>
      <c r="Q65" s="21">
        <f t="shared" si="15"/>
        <v>-1</v>
      </c>
      <c r="R65" s="123">
        <v>-0.06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>
        <v>0</v>
      </c>
      <c r="H66" s="21">
        <v>2</v>
      </c>
      <c r="I66" s="21">
        <v>1</v>
      </c>
      <c r="J66" s="21">
        <v>1</v>
      </c>
      <c r="K66" s="21">
        <v>4</v>
      </c>
      <c r="L66" s="21">
        <v>1</v>
      </c>
      <c r="M66" s="21">
        <v>1</v>
      </c>
      <c r="N66" s="108">
        <v>3</v>
      </c>
      <c r="O66" s="21">
        <f t="shared" si="14"/>
        <v>22</v>
      </c>
      <c r="P66" s="21">
        <v>35</v>
      </c>
      <c r="Q66" s="21">
        <f t="shared" si="15"/>
        <v>-13</v>
      </c>
      <c r="R66" s="123">
        <v>-0.37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108">
        <v>0</v>
      </c>
      <c r="O67" s="21">
        <f t="shared" si="14"/>
        <v>0</v>
      </c>
      <c r="P67" s="21">
        <v>0</v>
      </c>
      <c r="Q67" s="21">
        <f t="shared" si="15"/>
        <v>0</v>
      </c>
      <c r="R67" s="123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>
        <v>4</v>
      </c>
      <c r="H68" s="21">
        <v>6</v>
      </c>
      <c r="I68" s="21">
        <v>3</v>
      </c>
      <c r="J68" s="21">
        <v>4</v>
      </c>
      <c r="K68" s="21">
        <v>2</v>
      </c>
      <c r="L68" s="21">
        <v>3</v>
      </c>
      <c r="M68" s="21">
        <v>1</v>
      </c>
      <c r="N68" s="108">
        <v>3</v>
      </c>
      <c r="O68" s="21">
        <f t="shared" si="14"/>
        <v>45</v>
      </c>
      <c r="P68" s="21">
        <v>50</v>
      </c>
      <c r="Q68" s="21">
        <f t="shared" si="15"/>
        <v>-5</v>
      </c>
      <c r="R68" s="123">
        <v>-0.1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>
        <v>3</v>
      </c>
      <c r="H69" s="21">
        <v>2</v>
      </c>
      <c r="I69" s="21">
        <v>3</v>
      </c>
      <c r="J69" s="21">
        <v>3</v>
      </c>
      <c r="K69" s="21">
        <v>4</v>
      </c>
      <c r="L69" s="21">
        <v>3</v>
      </c>
      <c r="M69" s="21">
        <v>3</v>
      </c>
      <c r="N69" s="108">
        <v>2</v>
      </c>
      <c r="O69" s="21">
        <f t="shared" si="14"/>
        <v>37</v>
      </c>
      <c r="P69" s="21">
        <v>27</v>
      </c>
      <c r="Q69" s="21">
        <f t="shared" si="15"/>
        <v>10</v>
      </c>
      <c r="R69" s="123">
        <v>0.27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110">
        <v>0</v>
      </c>
      <c r="O70" s="23">
        <f t="shared" si="14"/>
        <v>0</v>
      </c>
      <c r="P70" s="23">
        <v>0</v>
      </c>
      <c r="Q70" s="23">
        <f t="shared" si="15"/>
        <v>0</v>
      </c>
      <c r="R70" s="130">
        <v>0</v>
      </c>
    </row>
    <row r="71" spans="1:19" s="3" customFormat="1" ht="16.2" customHeight="1">
      <c r="A71" s="37" t="s">
        <v>31</v>
      </c>
      <c r="B71" s="37"/>
      <c r="C71" s="30">
        <f t="shared" ref="C71:N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>
        <f t="shared" si="16"/>
        <v>16</v>
      </c>
      <c r="H71" s="30">
        <f t="shared" si="16"/>
        <v>18</v>
      </c>
      <c r="I71" s="30">
        <f t="shared" si="16"/>
        <v>16</v>
      </c>
      <c r="J71" s="30">
        <f t="shared" si="16"/>
        <v>20</v>
      </c>
      <c r="K71" s="30">
        <f t="shared" si="16"/>
        <v>19</v>
      </c>
      <c r="L71" s="30">
        <f t="shared" si="16"/>
        <v>15</v>
      </c>
      <c r="M71" s="30">
        <f t="shared" si="16"/>
        <v>13</v>
      </c>
      <c r="N71" s="117">
        <f t="shared" si="16"/>
        <v>15</v>
      </c>
      <c r="O71" s="102">
        <f>SUM(O52:O70)</f>
        <v>202</v>
      </c>
      <c r="P71" s="71">
        <f>SUM(P52:P70)</f>
        <v>212</v>
      </c>
      <c r="Q71" s="71">
        <f>SUM(Q52:Q70)</f>
        <v>-10</v>
      </c>
      <c r="R71" s="124">
        <v>-0.05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117"/>
      <c r="O72" s="88"/>
      <c r="P72" s="75"/>
      <c r="Q72" s="95"/>
      <c r="R72" s="131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>
        <v>767</v>
      </c>
      <c r="H73" s="21">
        <v>1275</v>
      </c>
      <c r="I73" s="21">
        <v>1579</v>
      </c>
      <c r="J73" s="21">
        <v>674</v>
      </c>
      <c r="K73" s="28">
        <v>1527</v>
      </c>
      <c r="L73" s="21">
        <v>1485</v>
      </c>
      <c r="M73" s="26">
        <v>642</v>
      </c>
      <c r="N73" s="116">
        <v>926</v>
      </c>
      <c r="O73" s="21">
        <f t="shared" ref="O73:O76" si="17">+SUM(C73:N73)</f>
        <v>14007</v>
      </c>
      <c r="P73" s="21">
        <v>28395</v>
      </c>
      <c r="Q73" s="21">
        <f t="shared" ref="Q73:Q76" si="18">SUM(O73-P73)</f>
        <v>-14388</v>
      </c>
      <c r="R73" s="123">
        <v>-0.51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>
        <v>2582</v>
      </c>
      <c r="H74" s="31">
        <v>3264</v>
      </c>
      <c r="I74" s="31">
        <v>1978</v>
      </c>
      <c r="J74" s="32">
        <v>1798</v>
      </c>
      <c r="K74" s="41">
        <v>2842</v>
      </c>
      <c r="L74" s="31">
        <v>1747</v>
      </c>
      <c r="M74" s="26">
        <v>3074</v>
      </c>
      <c r="N74" s="116">
        <v>2106</v>
      </c>
      <c r="O74" s="21">
        <f t="shared" si="17"/>
        <v>29818</v>
      </c>
      <c r="P74" s="21">
        <v>43719</v>
      </c>
      <c r="Q74" s="21">
        <f t="shared" si="18"/>
        <v>-13901</v>
      </c>
      <c r="R74" s="123">
        <v>-0.32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1630</v>
      </c>
      <c r="I75" s="33">
        <v>0</v>
      </c>
      <c r="J75" s="34">
        <v>0</v>
      </c>
      <c r="K75" s="33">
        <v>0</v>
      </c>
      <c r="L75" s="33">
        <v>0</v>
      </c>
      <c r="M75" s="63">
        <v>0</v>
      </c>
      <c r="N75" s="118">
        <v>1882</v>
      </c>
      <c r="O75" s="23">
        <f t="shared" si="17"/>
        <v>3512</v>
      </c>
      <c r="P75" s="23">
        <v>3275</v>
      </c>
      <c r="Q75" s="23">
        <f t="shared" si="18"/>
        <v>237</v>
      </c>
      <c r="R75" s="130">
        <v>7.0000000000000007E-2</v>
      </c>
    </row>
    <row r="76" spans="1:19" s="3" customFormat="1" ht="14.7" customHeight="1">
      <c r="A76" s="19" t="s">
        <v>33</v>
      </c>
      <c r="B76" s="19"/>
      <c r="C76" s="30">
        <f t="shared" ref="C76:N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>
        <f t="shared" si="19"/>
        <v>3349</v>
      </c>
      <c r="H76" s="30">
        <f t="shared" si="19"/>
        <v>6169</v>
      </c>
      <c r="I76" s="30">
        <f t="shared" si="19"/>
        <v>3557</v>
      </c>
      <c r="J76" s="30">
        <f t="shared" si="19"/>
        <v>2472</v>
      </c>
      <c r="K76" s="30">
        <f t="shared" si="19"/>
        <v>4369</v>
      </c>
      <c r="L76" s="30">
        <f t="shared" si="19"/>
        <v>3232</v>
      </c>
      <c r="M76" s="30">
        <f t="shared" si="19"/>
        <v>3716</v>
      </c>
      <c r="N76" s="30">
        <f t="shared" si="19"/>
        <v>4914</v>
      </c>
      <c r="O76" s="25">
        <f t="shared" si="17"/>
        <v>47337</v>
      </c>
      <c r="P76" s="30">
        <f>SUM(P73:P75)</f>
        <v>75389</v>
      </c>
      <c r="Q76" s="25">
        <f t="shared" si="18"/>
        <v>-28052</v>
      </c>
      <c r="R76" s="124">
        <v>-0.37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03"/>
      <c r="O77" s="88"/>
      <c r="P77" s="75"/>
      <c r="Q77" s="94"/>
      <c r="R77" s="131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>
        <v>150</v>
      </c>
      <c r="H78" s="21">
        <v>425</v>
      </c>
      <c r="I78" s="21">
        <v>75</v>
      </c>
      <c r="J78" s="21">
        <v>225</v>
      </c>
      <c r="K78" s="21">
        <v>175</v>
      </c>
      <c r="L78" s="21">
        <v>350</v>
      </c>
      <c r="M78" s="21">
        <v>300</v>
      </c>
      <c r="N78" s="108">
        <v>225</v>
      </c>
      <c r="O78" s="21">
        <f t="shared" ref="O78:O84" si="20">+SUM(C78:N78)</f>
        <v>2950</v>
      </c>
      <c r="P78" s="21">
        <v>3625</v>
      </c>
      <c r="Q78" s="21">
        <f t="shared" ref="Q78:Q86" si="21">SUM(O78-P78)</f>
        <v>-675</v>
      </c>
      <c r="R78" s="123">
        <v>-0.19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>
        <v>750</v>
      </c>
      <c r="H79" s="21">
        <v>465</v>
      </c>
      <c r="I79" s="21">
        <v>737</v>
      </c>
      <c r="J79" s="21">
        <v>270</v>
      </c>
      <c r="K79" s="21">
        <v>885</v>
      </c>
      <c r="L79" s="21">
        <v>765</v>
      </c>
      <c r="M79" s="21">
        <v>600</v>
      </c>
      <c r="N79" s="108">
        <v>468</v>
      </c>
      <c r="O79" s="21">
        <f t="shared" si="20"/>
        <v>7165</v>
      </c>
      <c r="P79" s="21">
        <v>7385</v>
      </c>
      <c r="Q79" s="21">
        <f t="shared" si="21"/>
        <v>-220</v>
      </c>
      <c r="R79" s="123">
        <v>-0.03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108">
        <v>0</v>
      </c>
      <c r="O80" s="21">
        <f t="shared" si="20"/>
        <v>0</v>
      </c>
      <c r="P80" s="21">
        <v>0</v>
      </c>
      <c r="Q80" s="21">
        <f t="shared" si="21"/>
        <v>0</v>
      </c>
      <c r="R80" s="123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108">
        <v>0</v>
      </c>
      <c r="O81" s="21">
        <f t="shared" si="20"/>
        <v>0</v>
      </c>
      <c r="P81" s="21">
        <v>0</v>
      </c>
      <c r="Q81" s="21">
        <f t="shared" si="21"/>
        <v>0</v>
      </c>
      <c r="R81" s="123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108">
        <v>0</v>
      </c>
      <c r="O82" s="21">
        <f t="shared" si="20"/>
        <v>0</v>
      </c>
      <c r="P82" s="21">
        <v>457</v>
      </c>
      <c r="Q82" s="21">
        <f t="shared" si="21"/>
        <v>-457</v>
      </c>
      <c r="R82" s="123">
        <v>0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>
        <v>695</v>
      </c>
      <c r="H83" s="21">
        <v>0</v>
      </c>
      <c r="I83" s="21">
        <v>14276</v>
      </c>
      <c r="J83" s="21">
        <v>1128</v>
      </c>
      <c r="K83" s="21">
        <v>1668</v>
      </c>
      <c r="L83" s="21">
        <v>567</v>
      </c>
      <c r="M83" s="21">
        <v>967</v>
      </c>
      <c r="N83" s="108">
        <v>618</v>
      </c>
      <c r="O83" s="21">
        <f t="shared" si="20"/>
        <v>52706</v>
      </c>
      <c r="P83" s="21">
        <v>34475</v>
      </c>
      <c r="Q83" s="21">
        <f t="shared" si="21"/>
        <v>18231</v>
      </c>
      <c r="R83" s="123">
        <v>0.35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0</v>
      </c>
      <c r="H84" s="23">
        <v>728</v>
      </c>
      <c r="I84" s="23">
        <v>0</v>
      </c>
      <c r="J84" s="23">
        <v>746</v>
      </c>
      <c r="K84" s="35">
        <v>184</v>
      </c>
      <c r="L84" s="23">
        <v>312</v>
      </c>
      <c r="M84" s="23">
        <v>61</v>
      </c>
      <c r="N84" s="110">
        <v>1000</v>
      </c>
      <c r="O84" s="23">
        <f t="shared" si="20"/>
        <v>3031</v>
      </c>
      <c r="P84" s="23">
        <v>4777</v>
      </c>
      <c r="Q84" s="23">
        <f t="shared" si="21"/>
        <v>-1746</v>
      </c>
      <c r="R84" s="130">
        <v>-0.37</v>
      </c>
    </row>
    <row r="85" spans="1:18" s="3" customFormat="1" ht="16.2" customHeight="1">
      <c r="A85" s="19" t="s">
        <v>33</v>
      </c>
      <c r="B85" s="19"/>
      <c r="C85" s="24">
        <f t="shared" ref="C85:N85" si="22">SUM(C78:C84)</f>
        <v>2512</v>
      </c>
      <c r="D85" s="24">
        <f t="shared" si="22"/>
        <v>16264</v>
      </c>
      <c r="E85" s="24">
        <f t="shared" si="22"/>
        <v>1905</v>
      </c>
      <c r="F85" s="24">
        <f t="shared" si="22"/>
        <v>15356</v>
      </c>
      <c r="G85" s="24">
        <f t="shared" si="22"/>
        <v>1595</v>
      </c>
      <c r="H85" s="24">
        <f t="shared" si="22"/>
        <v>1618</v>
      </c>
      <c r="I85" s="24">
        <f t="shared" si="22"/>
        <v>15088</v>
      </c>
      <c r="J85" s="24">
        <f t="shared" si="22"/>
        <v>2369</v>
      </c>
      <c r="K85" s="24">
        <f t="shared" si="22"/>
        <v>2912</v>
      </c>
      <c r="L85" s="24">
        <f t="shared" si="22"/>
        <v>1994</v>
      </c>
      <c r="M85" s="24">
        <f t="shared" si="22"/>
        <v>1928</v>
      </c>
      <c r="N85" s="103">
        <f t="shared" si="22"/>
        <v>2311</v>
      </c>
      <c r="O85" s="73">
        <f t="shared" ref="O85:P85" si="23">SUM(O78:O84)</f>
        <v>65852</v>
      </c>
      <c r="P85" s="72">
        <f t="shared" si="23"/>
        <v>50719</v>
      </c>
      <c r="Q85" s="25">
        <f t="shared" si="21"/>
        <v>15133</v>
      </c>
      <c r="R85" s="124">
        <v>0.23</v>
      </c>
    </row>
    <row r="86" spans="1:18" s="3" customFormat="1" ht="16.2" customHeight="1">
      <c r="A86" s="19" t="s">
        <v>40</v>
      </c>
      <c r="B86" s="19"/>
      <c r="C86" s="25">
        <f t="shared" ref="C86:O86" si="24">SUM(C76+C85)</f>
        <v>5808</v>
      </c>
      <c r="D86" s="25">
        <f t="shared" si="24"/>
        <v>19229</v>
      </c>
      <c r="E86" s="25">
        <f t="shared" si="24"/>
        <v>6469</v>
      </c>
      <c r="F86" s="25">
        <f t="shared" si="24"/>
        <v>20090</v>
      </c>
      <c r="G86" s="25">
        <f t="shared" si="24"/>
        <v>4944</v>
      </c>
      <c r="H86" s="25">
        <f t="shared" si="24"/>
        <v>7787</v>
      </c>
      <c r="I86" s="25">
        <f t="shared" si="24"/>
        <v>18645</v>
      </c>
      <c r="J86" s="25">
        <f t="shared" si="24"/>
        <v>4841</v>
      </c>
      <c r="K86" s="25">
        <f t="shared" si="24"/>
        <v>7281</v>
      </c>
      <c r="L86" s="25">
        <f t="shared" si="24"/>
        <v>5226</v>
      </c>
      <c r="M86" s="25">
        <f t="shared" si="24"/>
        <v>5644</v>
      </c>
      <c r="N86" s="104"/>
      <c r="O86" s="25">
        <f t="shared" si="24"/>
        <v>113189</v>
      </c>
      <c r="P86" s="25">
        <f t="shared" ref="P86" si="25">SUM(P76+P85)</f>
        <v>126108</v>
      </c>
      <c r="Q86" s="25">
        <f t="shared" si="21"/>
        <v>-12919</v>
      </c>
      <c r="R86" s="132">
        <v>-0.1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103"/>
      <c r="O87" s="89"/>
      <c r="P87" s="25"/>
      <c r="Q87" s="89"/>
      <c r="R87" s="124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105"/>
      <c r="O88" s="90"/>
      <c r="P88" s="76"/>
      <c r="Q88" s="96"/>
      <c r="R88" s="26"/>
    </row>
    <row r="89" spans="1:18" ht="8.4" customHeight="1">
      <c r="N89" s="106"/>
    </row>
    <row r="90" spans="1:18" s="3" customFormat="1" ht="18">
      <c r="A90" s="20" t="s">
        <v>79</v>
      </c>
      <c r="B90" s="20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>
        <v>1567</v>
      </c>
      <c r="H90" s="28">
        <v>1483</v>
      </c>
      <c r="I90" s="70">
        <v>976</v>
      </c>
      <c r="J90" s="28">
        <v>1459</v>
      </c>
      <c r="K90" s="28">
        <v>1390</v>
      </c>
      <c r="L90" s="28">
        <v>1306</v>
      </c>
      <c r="M90" s="28">
        <v>1176</v>
      </c>
      <c r="N90" s="107">
        <v>1159</v>
      </c>
      <c r="O90" s="21">
        <f t="shared" ref="O90:O91" si="26">+SUM(C90:N90)</f>
        <v>14995</v>
      </c>
      <c r="P90" s="28">
        <v>13331</v>
      </c>
      <c r="Q90" s="21">
        <f>SUM(O90-P90)</f>
        <v>1664</v>
      </c>
      <c r="R90" s="120">
        <v>0.11</v>
      </c>
    </row>
    <row r="91" spans="1:18" s="3" customFormat="1" ht="18">
      <c r="A91" s="20" t="s">
        <v>89</v>
      </c>
      <c r="B91" s="20" t="s">
        <v>91</v>
      </c>
      <c r="C91" s="28"/>
      <c r="D91" s="28"/>
      <c r="E91" s="28"/>
      <c r="F91" s="28"/>
      <c r="G91" s="28"/>
      <c r="H91" s="28"/>
      <c r="I91" s="70"/>
      <c r="J91" s="28"/>
      <c r="K91" s="28"/>
      <c r="L91" s="28"/>
      <c r="M91" s="28">
        <v>646</v>
      </c>
      <c r="N91" s="107">
        <v>1189</v>
      </c>
      <c r="O91" s="21">
        <f t="shared" si="26"/>
        <v>1835</v>
      </c>
      <c r="P91" s="28" t="s">
        <v>92</v>
      </c>
      <c r="Q91" s="28" t="s">
        <v>92</v>
      </c>
      <c r="R91" s="28" t="s">
        <v>92</v>
      </c>
    </row>
    <row r="92" spans="1:18" s="3" customFormat="1" ht="18">
      <c r="A92" s="20" t="s">
        <v>65</v>
      </c>
      <c r="B92" s="20" t="s">
        <v>80</v>
      </c>
      <c r="C92" s="21">
        <v>362</v>
      </c>
      <c r="D92" s="64">
        <v>369</v>
      </c>
      <c r="E92" s="28">
        <v>387</v>
      </c>
      <c r="F92" s="28">
        <v>0</v>
      </c>
      <c r="G92" s="21">
        <v>0</v>
      </c>
      <c r="H92" s="21">
        <v>0</v>
      </c>
      <c r="I92" s="21">
        <v>0</v>
      </c>
      <c r="J92" s="28">
        <v>0</v>
      </c>
      <c r="K92" s="21">
        <v>0</v>
      </c>
      <c r="L92" s="21">
        <v>0</v>
      </c>
      <c r="M92" s="21">
        <v>0</v>
      </c>
      <c r="N92" s="108">
        <v>0</v>
      </c>
      <c r="O92" s="21">
        <v>0</v>
      </c>
      <c r="P92" s="28" t="s">
        <v>92</v>
      </c>
      <c r="Q92" s="28" t="s">
        <v>92</v>
      </c>
      <c r="R92" s="28" t="s">
        <v>92</v>
      </c>
    </row>
    <row r="93" spans="1:18" s="3" customFormat="1" ht="18">
      <c r="A93" s="20" t="s">
        <v>79</v>
      </c>
      <c r="B93" s="20" t="s">
        <v>57</v>
      </c>
      <c r="C93" s="21">
        <v>1201</v>
      </c>
      <c r="D93" s="64">
        <v>1139</v>
      </c>
      <c r="E93" s="28">
        <v>1282</v>
      </c>
      <c r="F93" s="28">
        <v>1579</v>
      </c>
      <c r="G93" s="21">
        <v>1428</v>
      </c>
      <c r="H93" s="21">
        <v>1366</v>
      </c>
      <c r="I93" s="21">
        <v>981</v>
      </c>
      <c r="J93" s="28">
        <v>1143</v>
      </c>
      <c r="K93" s="21">
        <v>1384</v>
      </c>
      <c r="L93" s="21">
        <v>1441</v>
      </c>
      <c r="M93" s="21">
        <v>1091</v>
      </c>
      <c r="N93" s="108">
        <v>604</v>
      </c>
      <c r="O93" s="21">
        <f t="shared" ref="O93:O97" si="27">+SUM(C93:N93)</f>
        <v>14639</v>
      </c>
      <c r="P93" s="28">
        <v>12594</v>
      </c>
      <c r="Q93" s="21">
        <f t="shared" ref="Q93:Q98" si="28">SUM(O93-P93)</f>
        <v>2045</v>
      </c>
      <c r="R93" s="120">
        <v>0.14000000000000001</v>
      </c>
    </row>
    <row r="94" spans="1:18" s="3" customFormat="1" ht="18">
      <c r="A94" s="20" t="s">
        <v>86</v>
      </c>
      <c r="B94" s="20"/>
      <c r="C94" s="21">
        <v>0</v>
      </c>
      <c r="D94" s="64">
        <v>73</v>
      </c>
      <c r="E94" s="28">
        <v>538</v>
      </c>
      <c r="F94" s="28">
        <v>538</v>
      </c>
      <c r="G94" s="21">
        <v>656</v>
      </c>
      <c r="H94" s="21">
        <v>686</v>
      </c>
      <c r="I94" s="21">
        <v>165</v>
      </c>
      <c r="J94" s="28">
        <v>0</v>
      </c>
      <c r="K94" s="21">
        <v>0</v>
      </c>
      <c r="L94" s="21">
        <v>0</v>
      </c>
      <c r="M94" s="21">
        <v>0</v>
      </c>
      <c r="N94" s="108">
        <v>0</v>
      </c>
      <c r="O94" s="21">
        <v>0</v>
      </c>
      <c r="P94" s="28">
        <v>10702</v>
      </c>
      <c r="Q94" s="28" t="s">
        <v>92</v>
      </c>
      <c r="R94" s="28" t="s">
        <v>92</v>
      </c>
    </row>
    <row r="95" spans="1:18" s="3" customFormat="1" ht="18">
      <c r="A95" s="20" t="s">
        <v>75</v>
      </c>
      <c r="B95" s="20"/>
      <c r="C95" s="42">
        <v>471</v>
      </c>
      <c r="D95" s="65">
        <v>647</v>
      </c>
      <c r="E95" s="26">
        <v>320</v>
      </c>
      <c r="F95" s="28">
        <v>360</v>
      </c>
      <c r="G95" s="21">
        <v>219</v>
      </c>
      <c r="H95" s="21">
        <v>150</v>
      </c>
      <c r="I95" s="21">
        <v>545</v>
      </c>
      <c r="J95" s="28">
        <v>361</v>
      </c>
      <c r="K95" s="21">
        <v>541</v>
      </c>
      <c r="L95" s="21">
        <v>843</v>
      </c>
      <c r="M95" s="21">
        <v>675</v>
      </c>
      <c r="N95" s="108">
        <v>881</v>
      </c>
      <c r="O95" s="21">
        <f t="shared" si="27"/>
        <v>6013</v>
      </c>
      <c r="P95" s="42">
        <v>6450</v>
      </c>
      <c r="Q95" s="21">
        <f t="shared" si="28"/>
        <v>-437</v>
      </c>
      <c r="R95" s="120">
        <v>-7.0000000000000007E-2</v>
      </c>
    </row>
    <row r="96" spans="1:18" s="3" customFormat="1" ht="15.6" customHeight="1">
      <c r="A96" s="20" t="s">
        <v>81</v>
      </c>
      <c r="B96" s="20"/>
      <c r="C96" s="42">
        <v>0</v>
      </c>
      <c r="D96" s="65">
        <v>352</v>
      </c>
      <c r="E96" s="26">
        <v>822</v>
      </c>
      <c r="F96" s="28">
        <v>310</v>
      </c>
      <c r="G96" s="21">
        <v>303</v>
      </c>
      <c r="H96" s="21">
        <v>434</v>
      </c>
      <c r="I96" s="21">
        <v>1047</v>
      </c>
      <c r="J96" s="28">
        <v>739</v>
      </c>
      <c r="K96" s="21">
        <v>587</v>
      </c>
      <c r="L96" s="21">
        <v>508</v>
      </c>
      <c r="M96" s="21">
        <v>578</v>
      </c>
      <c r="N96" s="108">
        <v>582</v>
      </c>
      <c r="O96" s="21">
        <f t="shared" si="27"/>
        <v>6262</v>
      </c>
      <c r="P96" s="42">
        <v>5652</v>
      </c>
      <c r="Q96" s="21">
        <f t="shared" si="28"/>
        <v>610</v>
      </c>
      <c r="R96" s="120">
        <v>0.1</v>
      </c>
    </row>
    <row r="97" spans="1:19" s="3" customFormat="1" ht="15.6" customHeight="1">
      <c r="A97" s="20" t="s">
        <v>78</v>
      </c>
      <c r="B97" s="78"/>
      <c r="C97" s="46">
        <v>670</v>
      </c>
      <c r="D97" s="46">
        <v>642</v>
      </c>
      <c r="E97" s="46">
        <v>612</v>
      </c>
      <c r="F97" s="29">
        <v>273</v>
      </c>
      <c r="G97" s="29">
        <v>583</v>
      </c>
      <c r="H97" s="46">
        <v>712</v>
      </c>
      <c r="I97" s="46">
        <v>521</v>
      </c>
      <c r="J97" s="46">
        <v>591</v>
      </c>
      <c r="K97" s="29">
        <v>512</v>
      </c>
      <c r="L97" s="46">
        <v>409</v>
      </c>
      <c r="M97" s="46">
        <v>388</v>
      </c>
      <c r="N97" s="109">
        <v>518</v>
      </c>
      <c r="O97" s="23">
        <f t="shared" si="27"/>
        <v>6431</v>
      </c>
      <c r="P97" s="77">
        <v>5275</v>
      </c>
      <c r="Q97" s="23">
        <f t="shared" si="28"/>
        <v>1156</v>
      </c>
      <c r="R97" s="121">
        <v>0.18</v>
      </c>
    </row>
    <row r="98" spans="1:19" s="3" customFormat="1" ht="19.5" customHeight="1">
      <c r="A98" s="19" t="s">
        <v>63</v>
      </c>
      <c r="B98" s="19"/>
      <c r="C98" s="25">
        <f t="shared" ref="C98:N98" si="29">SUM(C90:C97)</f>
        <v>3993</v>
      </c>
      <c r="D98" s="25">
        <f t="shared" si="29"/>
        <v>3981</v>
      </c>
      <c r="E98" s="25">
        <f t="shared" si="29"/>
        <v>4662</v>
      </c>
      <c r="F98" s="25">
        <f t="shared" si="29"/>
        <v>4790</v>
      </c>
      <c r="G98" s="25">
        <f t="shared" si="29"/>
        <v>4756</v>
      </c>
      <c r="H98" s="25">
        <f t="shared" si="29"/>
        <v>4831</v>
      </c>
      <c r="I98" s="25">
        <f t="shared" si="29"/>
        <v>4235</v>
      </c>
      <c r="J98" s="25">
        <f t="shared" si="29"/>
        <v>4293</v>
      </c>
      <c r="K98" s="25">
        <f t="shared" si="29"/>
        <v>4414</v>
      </c>
      <c r="L98" s="25">
        <f t="shared" si="29"/>
        <v>4507</v>
      </c>
      <c r="M98" s="25">
        <f t="shared" si="29"/>
        <v>4554</v>
      </c>
      <c r="N98" s="104">
        <f t="shared" si="29"/>
        <v>4933</v>
      </c>
      <c r="O98" s="102">
        <f t="shared" ref="O98:P98" si="30">SUM(O90:O97)</f>
        <v>50175</v>
      </c>
      <c r="P98" s="71">
        <f t="shared" si="30"/>
        <v>54004</v>
      </c>
      <c r="Q98" s="25">
        <f t="shared" si="28"/>
        <v>-3829</v>
      </c>
      <c r="R98" s="132">
        <v>-7.0000000000000007E-2</v>
      </c>
      <c r="S98" s="40"/>
    </row>
    <row r="99" spans="1:19" s="3" customFormat="1" ht="6.6" customHeight="1">
      <c r="A99" s="59"/>
      <c r="B99" s="2"/>
      <c r="C99" s="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133"/>
      <c r="S99" s="40"/>
    </row>
    <row r="100" spans="1:19">
      <c r="A100" s="39" t="s">
        <v>87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68"/>
      <c r="P100" s="44"/>
      <c r="Q100" s="69"/>
    </row>
    <row r="101" spans="1:19">
      <c r="A101" s="39" t="s">
        <v>85</v>
      </c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68"/>
      <c r="P101" s="44"/>
      <c r="Q101" s="69"/>
    </row>
    <row r="102" spans="1:19">
      <c r="A102" s="39" t="s">
        <v>88</v>
      </c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68"/>
      <c r="P102" s="44"/>
      <c r="Q102" s="69"/>
    </row>
    <row r="103" spans="1:19">
      <c r="A103" s="39" t="s">
        <v>90</v>
      </c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68"/>
      <c r="P103" s="44"/>
      <c r="Q103" s="69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68"/>
      <c r="P104" s="44"/>
      <c r="Q104" s="69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2023-02-08T16:15:09Z</cp:lastPrinted>
  <dcterms:created xsi:type="dcterms:W3CDTF">2000-02-08T18:12:04Z</dcterms:created>
  <dcterms:modified xsi:type="dcterms:W3CDTF">2023-02-08T16:19:47Z</dcterms:modified>
</cp:coreProperties>
</file>