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" yWindow="96" windowWidth="9552" windowHeight="5592" tabRatio="602" activeTab="1"/>
  </bookViews>
  <sheets>
    <sheet name="Ch99" sheetId="5" r:id="rId1"/>
    <sheet name="2001" sheetId="7" r:id="rId2"/>
    <sheet name="Sheet5" sheetId="8" r:id="rId3"/>
    <sheet name="Sheet6" sheetId="9" r:id="rId4"/>
    <sheet name="Sheet7" sheetId="10" r:id="rId5"/>
    <sheet name="Sheet8" sheetId="11" r:id="rId6"/>
    <sheet name="Sheet9" sheetId="12" r:id="rId7"/>
    <sheet name="Sheet10" sheetId="13" r:id="rId8"/>
    <sheet name="Sheet11" sheetId="14" r:id="rId9"/>
    <sheet name="Sheet12" sheetId="15" r:id="rId10"/>
    <sheet name="Sheet13" sheetId="16" r:id="rId11"/>
    <sheet name="Sheet14" sheetId="17" r:id="rId12"/>
    <sheet name="Sheet15" sheetId="18" r:id="rId13"/>
    <sheet name="Sheet16" sheetId="19" r:id="rId14"/>
  </sheets>
  <definedNames>
    <definedName name="_xlnm.Print_Area" localSheetId="1">'2001'!$A$1:$R$100</definedName>
  </definedNames>
  <calcPr calcId="124519"/>
</workbook>
</file>

<file path=xl/calcChain.xml><?xml version="1.0" encoding="utf-8"?>
<calcChain xmlns="http://schemas.openxmlformats.org/spreadsheetml/2006/main">
  <c r="D86" i="7"/>
  <c r="Q86"/>
  <c r="O86"/>
  <c r="Q76"/>
  <c r="Q75"/>
  <c r="Q74"/>
  <c r="Q73"/>
  <c r="O76"/>
  <c r="O75"/>
  <c r="O74"/>
  <c r="O73"/>
  <c r="D76"/>
  <c r="Q97"/>
  <c r="P97"/>
  <c r="O97"/>
  <c r="D97"/>
  <c r="C97"/>
  <c r="Q85"/>
  <c r="D85"/>
  <c r="D41"/>
  <c r="D39"/>
  <c r="C39"/>
  <c r="D23"/>
  <c r="D71"/>
  <c r="D12"/>
  <c r="Q82"/>
  <c r="Q81"/>
  <c r="Q80"/>
  <c r="O90"/>
  <c r="P85" l="1"/>
  <c r="P71"/>
  <c r="P39"/>
  <c r="P23"/>
  <c r="O96"/>
  <c r="O95"/>
  <c r="O94"/>
  <c r="O92"/>
  <c r="O91"/>
  <c r="O84"/>
  <c r="Q84" s="1"/>
  <c r="O83"/>
  <c r="Q83" s="1"/>
  <c r="O79"/>
  <c r="Q79" s="1"/>
  <c r="O78"/>
  <c r="Q78" s="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38"/>
  <c r="O37"/>
  <c r="O36"/>
  <c r="O35"/>
  <c r="O34"/>
  <c r="O33"/>
  <c r="O32"/>
  <c r="O31"/>
  <c r="O30"/>
  <c r="O29"/>
  <c r="O28"/>
  <c r="O27"/>
  <c r="O26"/>
  <c r="O22"/>
  <c r="O21"/>
  <c r="O20"/>
  <c r="O19"/>
  <c r="O18"/>
  <c r="O17"/>
  <c r="O16"/>
  <c r="O15"/>
  <c r="O11"/>
  <c r="O10"/>
  <c r="P76"/>
  <c r="C76"/>
  <c r="P86" l="1"/>
  <c r="P41"/>
  <c r="P12"/>
  <c r="O85" l="1"/>
  <c r="Q96"/>
  <c r="Q70" l="1"/>
  <c r="C71"/>
  <c r="O71" l="1"/>
  <c r="Q11"/>
  <c r="O12" l="1"/>
  <c r="Q38"/>
  <c r="Q37"/>
  <c r="Q34"/>
  <c r="Q33"/>
  <c r="Q32"/>
  <c r="Q31"/>
  <c r="Q30"/>
  <c r="Q28"/>
  <c r="Q22"/>
  <c r="Q21"/>
  <c r="Q20"/>
  <c r="Q19"/>
  <c r="Q18"/>
  <c r="Q17"/>
  <c r="Q16"/>
  <c r="O39" l="1"/>
  <c r="Q15"/>
  <c r="Q23" s="1"/>
  <c r="O23"/>
  <c r="Q35"/>
  <c r="Q29"/>
  <c r="Q36"/>
  <c r="C23"/>
  <c r="Q10"/>
  <c r="Q12" s="1"/>
  <c r="O41" l="1"/>
  <c r="C41"/>
  <c r="C85"/>
  <c r="C86" s="1"/>
  <c r="C12"/>
  <c r="Q69" l="1"/>
  <c r="Q68"/>
  <c r="Q67"/>
  <c r="Q66"/>
  <c r="Q65"/>
  <c r="Q64"/>
  <c r="Q63"/>
  <c r="Q62"/>
  <c r="Q61"/>
  <c r="Q60"/>
  <c r="Q59"/>
  <c r="Q58"/>
  <c r="Q57"/>
  <c r="Q56"/>
  <c r="Q55"/>
  <c r="Q54"/>
  <c r="Q53"/>
  <c r="Q52"/>
  <c r="Q46"/>
  <c r="Q45"/>
  <c r="Q44"/>
  <c r="Q43"/>
  <c r="Q27"/>
  <c r="Q95"/>
  <c r="Q94"/>
  <c r="Q92"/>
  <c r="Q91"/>
  <c r="Q71" l="1"/>
  <c r="Q26"/>
  <c r="Q39" s="1"/>
  <c r="Q41" s="1"/>
</calcChain>
</file>

<file path=xl/sharedStrings.xml><?xml version="1.0" encoding="utf-8"?>
<sst xmlns="http://schemas.openxmlformats.org/spreadsheetml/2006/main" count="130" uniqueCount="89">
  <si>
    <t xml:space="preserve">TO: </t>
  </si>
  <si>
    <t>Mayor and Council</t>
  </si>
  <si>
    <t>SUBJECT:</t>
  </si>
  <si>
    <t>Police Report</t>
  </si>
  <si>
    <t>Activity Analysis</t>
  </si>
  <si>
    <t>CALLS FOR SERVICE:</t>
  </si>
  <si>
    <t>Other</t>
  </si>
  <si>
    <t>Totals</t>
  </si>
  <si>
    <t>Murder</t>
  </si>
  <si>
    <t>Rape</t>
  </si>
  <si>
    <t>Arson</t>
  </si>
  <si>
    <t>Fraud</t>
  </si>
  <si>
    <t>Robbery</t>
  </si>
  <si>
    <t>Burglary</t>
  </si>
  <si>
    <t>Vehicle Theft</t>
  </si>
  <si>
    <t>Theft</t>
  </si>
  <si>
    <t>Vandalism</t>
  </si>
  <si>
    <t>Stolen Property</t>
  </si>
  <si>
    <t>Drug Abuse</t>
  </si>
  <si>
    <t>Sex Offenses</t>
  </si>
  <si>
    <t>Disorderly Conduct</t>
  </si>
  <si>
    <t>All Other offenses</t>
  </si>
  <si>
    <t>TOTAL OFFENSES</t>
  </si>
  <si>
    <t>Parking Tickets:</t>
  </si>
  <si>
    <t>Traffic Citations:</t>
  </si>
  <si>
    <t>Non-Traffic Citations:</t>
  </si>
  <si>
    <t>Vehicle Accidents:</t>
  </si>
  <si>
    <t>ARRESTS</t>
  </si>
  <si>
    <t>Thefts</t>
  </si>
  <si>
    <t>Assault</t>
  </si>
  <si>
    <t xml:space="preserve">D W I </t>
  </si>
  <si>
    <t>TOTAL ARRESTS</t>
  </si>
  <si>
    <t>Boro Criminal Fines</t>
  </si>
  <si>
    <t>TOTAL</t>
  </si>
  <si>
    <t>Illegal Parking</t>
  </si>
  <si>
    <t>Police Reports</t>
  </si>
  <si>
    <t>Miscellaneous</t>
  </si>
  <si>
    <t>TOTAL REVENUES</t>
  </si>
  <si>
    <t>VEHICLE MILEAGE</t>
  </si>
  <si>
    <t xml:space="preserve"> </t>
  </si>
  <si>
    <t>Radio Calls</t>
  </si>
  <si>
    <t>YTD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</si>
  <si>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</si>
  <si>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</si>
  <si>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</si>
  <si>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</si>
  <si>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</si>
  <si>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</si>
  <si>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</si>
  <si>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</si>
  <si>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</si>
  <si>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</si>
  <si>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</si>
  <si>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</si>
  <si>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Reimburs. Programs</t>
  </si>
  <si>
    <t>Boro Vehicle Fines</t>
  </si>
  <si>
    <t>Weapons</t>
  </si>
  <si>
    <t>Truancy</t>
  </si>
  <si>
    <t>%</t>
  </si>
  <si>
    <t>VEHICLE TOTALS</t>
  </si>
  <si>
    <t>Bicycle Theft</t>
  </si>
  <si>
    <t>Drunk/Liquor Laws</t>
  </si>
  <si>
    <t>Drunk/Liquor laws</t>
  </si>
  <si>
    <t>Agg. Assault</t>
  </si>
  <si>
    <t>Simple Assaults</t>
  </si>
  <si>
    <t>DWI</t>
  </si>
  <si>
    <t>All Other Offenses</t>
  </si>
  <si>
    <t>Part One Offenses:</t>
  </si>
  <si>
    <t>Part Two Offenses:</t>
  </si>
  <si>
    <t>DIFF.</t>
  </si>
  <si>
    <t>2015FORD   #46-08</t>
  </si>
  <si>
    <t>State Police Fines</t>
  </si>
  <si>
    <t>2014FORD   #46-10</t>
  </si>
  <si>
    <t>2018FORD</t>
  </si>
  <si>
    <t>2022FORD</t>
  </si>
  <si>
    <t>-</t>
  </si>
  <si>
    <t>MORRISVILLE POLICE DEPARTMENT MONTHLY REPORT 2023</t>
  </si>
  <si>
    <t>2023</t>
  </si>
  <si>
    <t>22-23</t>
  </si>
  <si>
    <t>*Vehicle #46-02 - new November 2022</t>
  </si>
  <si>
    <t>#46-02*</t>
  </si>
  <si>
    <t>#46-07</t>
  </si>
  <si>
    <t>#46-04</t>
  </si>
  <si>
    <t>Meter Collectins</t>
  </si>
  <si>
    <t>Scale</t>
  </si>
  <si>
    <t>Bicycle Aution</t>
  </si>
  <si>
    <t>2015FORD   #46-09**</t>
  </si>
  <si>
    <t>February 2023</t>
  </si>
  <si>
    <t>2014FORD   #46-05***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</si>
</sst>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5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b/>
      <sz val="13"/>
      <name val="Bookman Old Style"/>
      <family val="1"/>
    </font>
    <font>
      <b/>
      <sz val="11"/>
      <name val="Bookman Old Style"/>
      <family val="1"/>
    </font>
    <font>
      <b/>
      <u/>
      <sz val="12"/>
      <name val="Bookman Old Style"/>
      <family val="1"/>
    </font>
    <font>
      <u/>
      <sz val="12"/>
      <name val="Bookman Old Style"/>
      <family val="1"/>
    </font>
    <font>
      <sz val="12"/>
      <name val="Times New Roman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0"/>
      <name val="Bookman Old Style"/>
      <family val="1"/>
    </font>
    <font>
      <b/>
      <sz val="11"/>
      <name val="Times New Roman"/>
      <family val="1"/>
    </font>
    <font>
      <b/>
      <u/>
      <sz val="14"/>
      <name val="Bookman Old Style"/>
      <family val="1"/>
    </font>
    <font>
      <b/>
      <sz val="10"/>
      <name val="Times New Roman"/>
      <family val="1"/>
    </font>
    <font>
      <b/>
      <i/>
      <sz val="14"/>
      <name val="Bookman Old Style"/>
      <family val="1"/>
    </font>
    <font>
      <i/>
      <sz val="14"/>
      <name val="Bookman Old Style"/>
      <family val="1"/>
    </font>
    <font>
      <b/>
      <u/>
      <sz val="16"/>
      <name val="Bookman Old Style"/>
      <family val="1"/>
    </font>
    <font>
      <i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/>
    <xf numFmtId="10" fontId="3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7" fillId="0" borderId="0" xfId="0" applyFont="1"/>
    <xf numFmtId="0" fontId="15" fillId="0" borderId="0" xfId="0" applyFont="1"/>
    <xf numFmtId="3" fontId="15" fillId="0" borderId="0" xfId="0" applyNumberFormat="1" applyFont="1" applyProtection="1">
      <protection locked="0"/>
    </xf>
    <xf numFmtId="0" fontId="16" fillId="0" borderId="0" xfId="0" applyFont="1"/>
    <xf numFmtId="3" fontId="16" fillId="0" borderId="0" xfId="0" applyNumberFormat="1" applyFont="1" applyProtection="1"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3" fontId="11" fillId="0" borderId="0" xfId="0" applyNumberFormat="1" applyFont="1" applyProtection="1"/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/>
    <xf numFmtId="3" fontId="16" fillId="0" borderId="0" xfId="0" applyNumberFormat="1" applyFont="1" applyBorder="1" applyProtection="1">
      <protection locked="0"/>
    </xf>
    <xf numFmtId="3" fontId="16" fillId="0" borderId="0" xfId="0" applyNumberFormat="1" applyFont="1" applyBorder="1"/>
    <xf numFmtId="37" fontId="16" fillId="0" borderId="0" xfId="1" applyNumberFormat="1" applyFont="1" applyProtection="1">
      <protection locked="0"/>
    </xf>
    <xf numFmtId="3" fontId="11" fillId="0" borderId="0" xfId="0" applyNumberFormat="1" applyFont="1" applyAlignment="1">
      <alignment horizontal="center"/>
    </xf>
    <xf numFmtId="0" fontId="7" fillId="0" borderId="0" xfId="0" applyFont="1" applyProtection="1"/>
    <xf numFmtId="0" fontId="6" fillId="0" borderId="0" xfId="0" applyFont="1" applyBorder="1"/>
    <xf numFmtId="0" fontId="17" fillId="0" borderId="0" xfId="0" applyFont="1"/>
    <xf numFmtId="9" fontId="3" fillId="0" borderId="0" xfId="0" applyNumberFormat="1" applyFont="1"/>
    <xf numFmtId="3" fontId="1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1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7" fontId="6" fillId="0" borderId="0" xfId="0" applyNumberFormat="1" applyFont="1"/>
    <xf numFmtId="49" fontId="19" fillId="0" borderId="0" xfId="0" applyNumberFormat="1" applyFont="1" applyAlignment="1" applyProtection="1">
      <alignment horizontal="right"/>
      <protection locked="0"/>
    </xf>
    <xf numFmtId="49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49" fontId="19" fillId="0" borderId="0" xfId="0" applyNumberFormat="1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left"/>
    </xf>
    <xf numFmtId="17" fontId="12" fillId="0" borderId="0" xfId="0" applyNumberFormat="1" applyFont="1"/>
    <xf numFmtId="3" fontId="16" fillId="0" borderId="0" xfId="0" applyNumberFormat="1" applyFont="1"/>
    <xf numFmtId="3" fontId="15" fillId="0" borderId="0" xfId="0" applyNumberFormat="1" applyFont="1" applyFill="1" applyProtection="1">
      <protection locked="0"/>
    </xf>
    <xf numFmtId="37" fontId="15" fillId="0" borderId="0" xfId="1" applyNumberFormat="1" applyFont="1" applyFill="1" applyAlignment="1" applyProtection="1">
      <alignment horizontal="right"/>
      <protection locked="0"/>
    </xf>
    <xf numFmtId="49" fontId="23" fillId="0" borderId="0" xfId="0" applyNumberFormat="1" applyFont="1" applyAlignment="1">
      <alignment horizontal="left"/>
    </xf>
    <xf numFmtId="3" fontId="24" fillId="0" borderId="0" xfId="0" applyNumberFormat="1" applyFont="1" applyAlignment="1" applyProtection="1">
      <alignment horizontal="right"/>
      <protection locked="0"/>
    </xf>
    <xf numFmtId="0" fontId="11" fillId="0" borderId="0" xfId="0" applyFont="1"/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3" fontId="15" fillId="0" borderId="2" xfId="0" applyNumberFormat="1" applyFont="1" applyBorder="1" applyProtection="1">
      <protection locked="0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Border="1" applyProtection="1">
      <protection locked="0"/>
    </xf>
    <xf numFmtId="3" fontId="8" fillId="0" borderId="2" xfId="0" applyNumberFormat="1" applyFont="1" applyBorder="1"/>
    <xf numFmtId="3" fontId="9" fillId="0" borderId="2" xfId="0" applyNumberFormat="1" applyFont="1" applyBorder="1" applyProtection="1">
      <protection locked="0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3" fontId="11" fillId="0" borderId="2" xfId="0" applyNumberFormat="1" applyFont="1" applyBorder="1" applyProtection="1"/>
    <xf numFmtId="3" fontId="16" fillId="0" borderId="2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Protection="1">
      <protection locked="0"/>
    </xf>
    <xf numFmtId="3" fontId="11" fillId="0" borderId="0" xfId="0" applyNumberFormat="1" applyFont="1" applyBorder="1"/>
    <xf numFmtId="3" fontId="11" fillId="0" borderId="1" xfId="0" applyNumberFormat="1" applyFont="1" applyBorder="1"/>
    <xf numFmtId="1" fontId="10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</xf>
    <xf numFmtId="37" fontId="15" fillId="0" borderId="0" xfId="1" applyNumberFormat="1" applyFont="1" applyAlignment="1" applyProtection="1">
      <alignment horizontal="right"/>
      <protection locked="0"/>
    </xf>
    <xf numFmtId="37" fontId="16" fillId="0" borderId="0" xfId="1" applyNumberFormat="1" applyFont="1" applyAlignment="1" applyProtection="1">
      <alignment horizontal="right"/>
      <protection locked="0"/>
    </xf>
    <xf numFmtId="3" fontId="11" fillId="0" borderId="0" xfId="0" applyNumberFormat="1" applyFont="1" applyBorder="1" applyProtection="1">
      <protection locked="0"/>
    </xf>
    <xf numFmtId="0" fontId="21" fillId="0" borderId="0" xfId="0" applyFont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9" fontId="15" fillId="0" borderId="0" xfId="0" applyNumberFormat="1" applyFont="1"/>
    <xf numFmtId="9" fontId="16" fillId="0" borderId="0" xfId="0" applyNumberFormat="1" applyFont="1"/>
    <xf numFmtId="9" fontId="11" fillId="0" borderId="0" xfId="0" applyNumberFormat="1" applyFont="1"/>
    <xf numFmtId="9" fontId="15" fillId="0" borderId="0" xfId="2" applyFont="1" applyAlignment="1">
      <alignment horizontal="right"/>
    </xf>
    <xf numFmtId="9" fontId="11" fillId="0" borderId="0" xfId="2" applyFont="1" applyAlignment="1">
      <alignment horizontal="right"/>
    </xf>
    <xf numFmtId="10" fontId="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9" fillId="0" borderId="0" xfId="0" applyFont="1"/>
    <xf numFmtId="3" fontId="12" fillId="0" borderId="0" xfId="0" applyNumberFormat="1" applyFont="1" applyAlignment="1" applyProtection="1">
      <alignment horizontal="center"/>
    </xf>
    <xf numFmtId="9" fontId="19" fillId="0" borderId="0" xfId="2" applyFont="1"/>
    <xf numFmtId="49" fontId="7" fillId="0" borderId="0" xfId="0" applyNumberFormat="1" applyFont="1" applyAlignment="1" applyProtection="1">
      <alignment horizontal="center"/>
    </xf>
    <xf numFmtId="0" fontId="19" fillId="0" borderId="0" xfId="0" applyFont="1" applyAlignment="1">
      <alignment horizontal="center"/>
    </xf>
    <xf numFmtId="9" fontId="16" fillId="0" borderId="0" xfId="2" applyFont="1" applyAlignment="1">
      <alignment horizontal="right"/>
    </xf>
    <xf numFmtId="49" fontId="15" fillId="0" borderId="0" xfId="0" applyNumberFormat="1" applyFont="1" applyAlignment="1">
      <alignment horizontal="right"/>
    </xf>
    <xf numFmtId="9" fontId="11" fillId="0" borderId="0" xfId="2" applyFont="1" applyProtection="1">
      <protection locked="0"/>
    </xf>
    <xf numFmtId="9" fontId="18" fillId="0" borderId="0" xfId="2" applyFont="1" applyProtection="1">
      <protection locked="0"/>
    </xf>
    <xf numFmtId="3" fontId="1" fillId="0" borderId="0" xfId="0" applyNumberFormat="1" applyFont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1999 Police Radio Calls</a:t>
            </a:r>
          </a:p>
        </c:rich>
      </c:tx>
      <c:layout>
        <c:manualLayout>
          <c:xMode val="edge"/>
          <c:yMode val="edge"/>
          <c:x val="0.40035587188612098"/>
          <c:y val="1.96335078534031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270462633451942E-2"/>
          <c:y val="0.10732984293194379"/>
          <c:w val="0.86032028469750965"/>
          <c:h val="0.82329842931942065"/>
        </c:manualLayout>
      </c:layout>
      <c:barChart>
        <c:barDir val="bar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#REF!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#REF!</c:f>
              <c:numCache>
                <c:formatCode>#,##0</c:formatCode>
                <c:ptCount val="12"/>
                <c:pt idx="0">
                  <c:v>434</c:v>
                </c:pt>
                <c:pt idx="1">
                  <c:v>405</c:v>
                </c:pt>
                <c:pt idx="2">
                  <c:v>450</c:v>
                </c:pt>
                <c:pt idx="3">
                  <c:v>400</c:v>
                </c:pt>
                <c:pt idx="4">
                  <c:v>496</c:v>
                </c:pt>
                <c:pt idx="5">
                  <c:v>514</c:v>
                </c:pt>
                <c:pt idx="6">
                  <c:v>451</c:v>
                </c:pt>
                <c:pt idx="7">
                  <c:v>451</c:v>
                </c:pt>
                <c:pt idx="8">
                  <c:v>463</c:v>
                </c:pt>
                <c:pt idx="9">
                  <c:v>457</c:v>
                </c:pt>
                <c:pt idx="10">
                  <c:v>583</c:v>
                </c:pt>
                <c:pt idx="11">
                  <c:v>467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#REF!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#REF!</c:f>
              <c:numCache>
                <c:formatCode>#,##0</c:formatCode>
                <c:ptCount val="12"/>
                <c:pt idx="0">
                  <c:v>372</c:v>
                </c:pt>
                <c:pt idx="1">
                  <c:v>346</c:v>
                </c:pt>
                <c:pt idx="2">
                  <c:v>260</c:v>
                </c:pt>
                <c:pt idx="3">
                  <c:v>400</c:v>
                </c:pt>
                <c:pt idx="4">
                  <c:v>476</c:v>
                </c:pt>
                <c:pt idx="5">
                  <c:v>473</c:v>
                </c:pt>
                <c:pt idx="6">
                  <c:v>475</c:v>
                </c:pt>
                <c:pt idx="7">
                  <c:v>500</c:v>
                </c:pt>
                <c:pt idx="8">
                  <c:v>469</c:v>
                </c:pt>
                <c:pt idx="9">
                  <c:v>407</c:v>
                </c:pt>
                <c:pt idx="10">
                  <c:v>429</c:v>
                </c:pt>
                <c:pt idx="11">
                  <c:v>418</c:v>
                </c:pt>
              </c:numCache>
            </c:numRef>
          </c:val>
        </c:ser>
        <c:axId val="126816640"/>
        <c:axId val="126818176"/>
      </c:barChart>
      <c:catAx>
        <c:axId val="126816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18176"/>
        <c:crosses val="autoZero"/>
        <c:lblAlgn val="ctr"/>
        <c:lblOffset val="100"/>
        <c:tickLblSkip val="1"/>
        <c:tickMarkSkip val="1"/>
      </c:catAx>
      <c:valAx>
        <c:axId val="126818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16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683274021352314"/>
          <c:y val="0.48821989528802356"/>
          <c:w val="5.6049822064056745E-2"/>
          <c:h val="6.67539267015706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zoomScale="98" zoomScaleNormal="98" workbookViewId="0">
      <pane xSplit="2" ySplit="9" topLeftCell="C79" activePane="bottomRight" state="frozen"/>
      <selection pane="topRight" activeCell="C1" sqref="C1"/>
      <selection pane="bottomLeft" activeCell="A10" sqref="A10"/>
      <selection pane="bottomRight" activeCell="I83" sqref="I83"/>
    </sheetView>
  </sheetViews>
  <sheetFormatPr defaultColWidth="9" defaultRowHeight="15.6"/>
  <cols>
    <col min="1" max="2" width="11" style="1" customWidth="1"/>
    <col min="3" max="3" width="10.5" style="1" customWidth="1"/>
    <col min="4" max="4" width="9.59765625" style="1" customWidth="1"/>
    <col min="5" max="5" width="10" style="1" customWidth="1"/>
    <col min="6" max="6" width="9.59765625" style="1" customWidth="1"/>
    <col min="7" max="7" width="9.5" style="1" customWidth="1"/>
    <col min="8" max="8" width="9.8984375" style="1" customWidth="1"/>
    <col min="9" max="9" width="9.69921875" style="1" customWidth="1"/>
    <col min="10" max="10" width="8.69921875" style="1" customWidth="1"/>
    <col min="11" max="11" width="9.09765625" style="1" customWidth="1"/>
    <col min="12" max="12" width="9" style="1"/>
    <col min="13" max="13" width="10" style="1" customWidth="1"/>
    <col min="14" max="14" width="9.09765625" style="1" customWidth="1"/>
    <col min="15" max="15" width="9.3984375" style="1" customWidth="1"/>
    <col min="16" max="16" width="9.8984375" style="1" customWidth="1"/>
    <col min="17" max="17" width="10.09765625" style="1" customWidth="1"/>
    <col min="18" max="18" width="11.8984375" style="1" customWidth="1"/>
    <col min="19" max="16384" width="9" style="1"/>
  </cols>
  <sheetData>
    <row r="1" spans="1:18" ht="21.6" customHeight="1">
      <c r="A1" s="118" t="s">
        <v>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6"/>
    </row>
    <row r="2" spans="1:18" ht="18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6"/>
    </row>
    <row r="3" spans="1:18">
      <c r="A3" s="6" t="s">
        <v>0</v>
      </c>
      <c r="B3" s="6"/>
      <c r="C3" s="6" t="s">
        <v>1</v>
      </c>
      <c r="D3" s="6"/>
      <c r="E3" s="6"/>
      <c r="F3" s="48"/>
      <c r="G3" s="6"/>
      <c r="H3" s="6"/>
      <c r="I3" s="6"/>
      <c r="J3" s="6"/>
      <c r="K3" s="6"/>
      <c r="L3" s="6"/>
      <c r="M3" s="6"/>
      <c r="N3" s="6"/>
      <c r="O3" s="19"/>
      <c r="P3" s="19"/>
      <c r="Q3" s="97"/>
      <c r="R3" s="6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"/>
      <c r="P4" s="19"/>
      <c r="Q4" s="97"/>
      <c r="R4" s="6"/>
    </row>
    <row r="5" spans="1:18" ht="21">
      <c r="A5" s="6" t="s">
        <v>2</v>
      </c>
      <c r="B5" s="6"/>
      <c r="C5" s="6" t="s">
        <v>3</v>
      </c>
      <c r="D5" s="6"/>
      <c r="E5" s="63"/>
      <c r="F5" s="49"/>
      <c r="G5" s="56"/>
      <c r="H5" s="50" t="s">
        <v>87</v>
      </c>
      <c r="I5" s="51"/>
      <c r="J5" s="59"/>
      <c r="K5" s="6"/>
      <c r="L5" s="6"/>
      <c r="M5" s="6"/>
      <c r="N5" s="6"/>
      <c r="O5" s="19"/>
      <c r="P5" s="19"/>
      <c r="Q5" s="97" t="s">
        <v>39</v>
      </c>
      <c r="R5" s="6"/>
    </row>
    <row r="6" spans="1:18">
      <c r="A6" s="46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98"/>
      <c r="R6" s="6"/>
    </row>
    <row r="7" spans="1:18" ht="17.399999999999999">
      <c r="A7" s="53" t="s">
        <v>5</v>
      </c>
      <c r="B7" s="52"/>
      <c r="C7" s="52"/>
      <c r="D7" s="52"/>
      <c r="E7" s="52"/>
      <c r="F7" s="52"/>
      <c r="G7" s="7"/>
      <c r="H7" s="7"/>
      <c r="I7" s="7"/>
      <c r="J7" s="7"/>
      <c r="K7" s="52"/>
      <c r="L7" s="52"/>
      <c r="M7" s="52"/>
      <c r="N7" s="52"/>
      <c r="O7" s="53"/>
      <c r="P7" s="53"/>
      <c r="Q7" s="98"/>
      <c r="R7" s="6"/>
    </row>
    <row r="8" spans="1:18" ht="17.399999999999999">
      <c r="A8" s="53"/>
      <c r="B8" s="52"/>
      <c r="C8" s="52"/>
      <c r="D8" s="52"/>
      <c r="E8" s="52"/>
      <c r="F8" s="52"/>
      <c r="G8" s="7"/>
      <c r="H8" s="7"/>
      <c r="I8" s="7"/>
      <c r="J8" s="7"/>
      <c r="K8" s="52"/>
      <c r="L8" s="52"/>
      <c r="M8" s="52"/>
      <c r="N8" s="66"/>
      <c r="O8" s="84" t="s">
        <v>41</v>
      </c>
      <c r="P8" s="84" t="s">
        <v>41</v>
      </c>
      <c r="Q8" s="84" t="s">
        <v>69</v>
      </c>
      <c r="R8" s="17"/>
    </row>
    <row r="9" spans="1:18" ht="18">
      <c r="A9" s="54"/>
      <c r="B9" s="55"/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67" t="s">
        <v>53</v>
      </c>
      <c r="O9" s="99" t="s">
        <v>77</v>
      </c>
      <c r="P9" s="85">
        <v>2022</v>
      </c>
      <c r="Q9" s="99" t="s">
        <v>78</v>
      </c>
      <c r="R9" s="100" t="s">
        <v>58</v>
      </c>
    </row>
    <row r="10" spans="1:18" s="3" customFormat="1" ht="18">
      <c r="A10" s="6" t="s">
        <v>40</v>
      </c>
      <c r="B10" s="6"/>
      <c r="C10" s="21">
        <v>374</v>
      </c>
      <c r="D10" s="20">
        <v>386</v>
      </c>
      <c r="E10" s="20"/>
      <c r="F10" s="21"/>
      <c r="G10" s="21"/>
      <c r="H10" s="21"/>
      <c r="I10" s="20"/>
      <c r="J10" s="21"/>
      <c r="K10" s="21"/>
      <c r="L10" s="21"/>
      <c r="M10" s="21"/>
      <c r="N10" s="73"/>
      <c r="O10" s="21">
        <f>+SUM(C10:N10)</f>
        <v>760</v>
      </c>
      <c r="P10" s="21">
        <v>666</v>
      </c>
      <c r="Q10" s="21">
        <f>SUM(O10-P10)</f>
        <v>94</v>
      </c>
      <c r="R10" s="101">
        <v>0.12</v>
      </c>
    </row>
    <row r="11" spans="1:18" s="3" customFormat="1" ht="18">
      <c r="A11" s="17" t="s">
        <v>6</v>
      </c>
      <c r="B11" s="17"/>
      <c r="C11" s="23">
        <v>409</v>
      </c>
      <c r="D11" s="22">
        <v>401</v>
      </c>
      <c r="E11" s="23"/>
      <c r="F11" s="23"/>
      <c r="G11" s="23"/>
      <c r="H11" s="23"/>
      <c r="I11" s="23"/>
      <c r="J11" s="23"/>
      <c r="K11" s="23"/>
      <c r="L11" s="23"/>
      <c r="M11" s="23"/>
      <c r="N11" s="83"/>
      <c r="O11" s="23">
        <f>+SUM(C11:N11)</f>
        <v>810</v>
      </c>
      <c r="P11" s="23">
        <v>959</v>
      </c>
      <c r="Q11" s="23">
        <f>SUM(O11-P11)</f>
        <v>-149</v>
      </c>
      <c r="R11" s="102">
        <v>-0.16</v>
      </c>
    </row>
    <row r="12" spans="1:18" s="3" customFormat="1" ht="18">
      <c r="A12" s="19" t="s">
        <v>7</v>
      </c>
      <c r="B12" s="19"/>
      <c r="C12" s="24">
        <f t="shared" ref="C12:D12" si="0">SUM(C10:C11)</f>
        <v>783</v>
      </c>
      <c r="D12" s="24">
        <f t="shared" si="0"/>
        <v>787</v>
      </c>
      <c r="E12" s="24"/>
      <c r="F12" s="24"/>
      <c r="G12" s="24"/>
      <c r="H12" s="24"/>
      <c r="I12" s="24"/>
      <c r="J12" s="24"/>
      <c r="K12" s="24"/>
      <c r="L12" s="24"/>
      <c r="M12" s="24"/>
      <c r="N12" s="68"/>
      <c r="O12" s="95">
        <f>+SUM(O10+O11)</f>
        <v>1570</v>
      </c>
      <c r="P12" s="25">
        <f>SUM(P10:P11)</f>
        <v>1625</v>
      </c>
      <c r="Q12" s="25">
        <f>SUM(Q10:Q11)</f>
        <v>-55</v>
      </c>
      <c r="R12" s="103">
        <v>-0.03</v>
      </c>
    </row>
    <row r="13" spans="1:18" s="3" customFormat="1" ht="16.2" customHeight="1">
      <c r="A13" s="6"/>
      <c r="B13" s="6"/>
      <c r="C13" s="26"/>
      <c r="D13" s="20"/>
      <c r="E13" s="26"/>
      <c r="F13" s="26"/>
      <c r="G13" s="26"/>
      <c r="H13" s="26"/>
      <c r="I13" s="26"/>
      <c r="J13" s="26"/>
      <c r="K13" s="26"/>
      <c r="L13" s="26"/>
      <c r="M13" s="26"/>
      <c r="N13" s="81"/>
      <c r="O13" s="26"/>
      <c r="P13" s="86"/>
      <c r="Q13" s="20"/>
      <c r="R13" s="20"/>
    </row>
    <row r="14" spans="1:18" s="3" customFormat="1" ht="18">
      <c r="A14" s="19" t="s">
        <v>67</v>
      </c>
      <c r="B14" s="6"/>
      <c r="C14" s="26"/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81"/>
      <c r="O14" s="26"/>
      <c r="P14" s="27"/>
      <c r="Q14" s="26"/>
      <c r="R14" s="20"/>
    </row>
    <row r="15" spans="1:18" s="3" customFormat="1" ht="18">
      <c r="A15" s="6" t="s">
        <v>8</v>
      </c>
      <c r="B15" s="6"/>
      <c r="C15" s="21">
        <v>0</v>
      </c>
      <c r="D15" s="20">
        <v>0</v>
      </c>
      <c r="E15" s="21"/>
      <c r="F15" s="21"/>
      <c r="G15" s="21"/>
      <c r="H15" s="21"/>
      <c r="I15" s="20"/>
      <c r="J15" s="28"/>
      <c r="K15" s="21"/>
      <c r="L15" s="21"/>
      <c r="M15" s="21"/>
      <c r="N15" s="73"/>
      <c r="O15" s="21">
        <f t="shared" ref="O15:O22" si="1">+SUM(C15:N15)</f>
        <v>0</v>
      </c>
      <c r="P15" s="21">
        <v>0</v>
      </c>
      <c r="Q15" s="21">
        <f t="shared" ref="Q15:Q22" si="2">SUM(O15-P15)</f>
        <v>0</v>
      </c>
      <c r="R15" s="104">
        <v>0</v>
      </c>
    </row>
    <row r="16" spans="1:18" s="3" customFormat="1" ht="18">
      <c r="A16" s="6" t="s">
        <v>9</v>
      </c>
      <c r="B16" s="6"/>
      <c r="C16" s="21">
        <v>0</v>
      </c>
      <c r="D16" s="20">
        <v>0</v>
      </c>
      <c r="E16" s="21"/>
      <c r="F16" s="21"/>
      <c r="G16" s="21"/>
      <c r="H16" s="21"/>
      <c r="I16" s="20"/>
      <c r="J16" s="21"/>
      <c r="K16" s="21"/>
      <c r="L16" s="21"/>
      <c r="M16" s="21"/>
      <c r="N16" s="73"/>
      <c r="O16" s="21">
        <f t="shared" si="1"/>
        <v>0</v>
      </c>
      <c r="P16" s="21">
        <v>1</v>
      </c>
      <c r="Q16" s="21">
        <f t="shared" si="2"/>
        <v>-1</v>
      </c>
      <c r="R16" s="101">
        <v>-1</v>
      </c>
    </row>
    <row r="17" spans="1:18" s="3" customFormat="1" ht="18">
      <c r="A17" s="6" t="s">
        <v>12</v>
      </c>
      <c r="B17" s="6"/>
      <c r="C17" s="21">
        <v>0</v>
      </c>
      <c r="D17" s="20">
        <v>0</v>
      </c>
      <c r="E17" s="21"/>
      <c r="F17" s="21"/>
      <c r="G17" s="21"/>
      <c r="H17" s="21"/>
      <c r="I17" s="20"/>
      <c r="J17" s="21"/>
      <c r="K17" s="21"/>
      <c r="L17" s="21"/>
      <c r="M17" s="21"/>
      <c r="N17" s="73"/>
      <c r="O17" s="21">
        <f t="shared" si="1"/>
        <v>0</v>
      </c>
      <c r="P17" s="21">
        <v>1</v>
      </c>
      <c r="Q17" s="21">
        <f t="shared" si="2"/>
        <v>-1</v>
      </c>
      <c r="R17" s="101">
        <v>-1</v>
      </c>
    </row>
    <row r="18" spans="1:18" s="3" customFormat="1" ht="18">
      <c r="A18" s="6" t="s">
        <v>63</v>
      </c>
      <c r="B18" s="6"/>
      <c r="C18" s="21">
        <v>2</v>
      </c>
      <c r="D18" s="20">
        <v>0</v>
      </c>
      <c r="E18" s="21"/>
      <c r="F18" s="21"/>
      <c r="G18" s="21"/>
      <c r="H18" s="21"/>
      <c r="I18" s="20"/>
      <c r="J18" s="21"/>
      <c r="K18" s="21"/>
      <c r="L18" s="21"/>
      <c r="M18" s="21"/>
      <c r="N18" s="73"/>
      <c r="O18" s="21">
        <f t="shared" si="1"/>
        <v>2</v>
      </c>
      <c r="P18" s="21">
        <v>0</v>
      </c>
      <c r="Q18" s="21">
        <f t="shared" si="2"/>
        <v>2</v>
      </c>
      <c r="R18" s="101">
        <v>2</v>
      </c>
    </row>
    <row r="19" spans="1:18" s="3" customFormat="1" ht="18">
      <c r="A19" s="6" t="s">
        <v>13</v>
      </c>
      <c r="B19" s="6"/>
      <c r="C19" s="21">
        <v>1</v>
      </c>
      <c r="D19" s="20">
        <v>0</v>
      </c>
      <c r="E19" s="21"/>
      <c r="F19" s="21"/>
      <c r="G19" s="21"/>
      <c r="H19" s="21"/>
      <c r="I19" s="20"/>
      <c r="J19" s="21"/>
      <c r="K19" s="21"/>
      <c r="L19" s="21"/>
      <c r="M19" s="21"/>
      <c r="N19" s="73"/>
      <c r="O19" s="21">
        <f t="shared" si="1"/>
        <v>1</v>
      </c>
      <c r="P19" s="21">
        <v>2</v>
      </c>
      <c r="Q19" s="21">
        <f t="shared" si="2"/>
        <v>-1</v>
      </c>
      <c r="R19" s="101">
        <v>-0.5</v>
      </c>
    </row>
    <row r="20" spans="1:18" s="3" customFormat="1" ht="18">
      <c r="A20" s="6" t="s">
        <v>15</v>
      </c>
      <c r="B20" s="6"/>
      <c r="C20" s="21">
        <v>4</v>
      </c>
      <c r="D20" s="20">
        <v>6</v>
      </c>
      <c r="E20" s="21"/>
      <c r="F20" s="21"/>
      <c r="G20" s="21"/>
      <c r="H20" s="21"/>
      <c r="I20" s="20"/>
      <c r="J20" s="21"/>
      <c r="K20" s="21"/>
      <c r="L20" s="21"/>
      <c r="M20" s="21"/>
      <c r="N20" s="73"/>
      <c r="O20" s="21">
        <f t="shared" si="1"/>
        <v>10</v>
      </c>
      <c r="P20" s="21">
        <v>15</v>
      </c>
      <c r="Q20" s="21">
        <f t="shared" si="2"/>
        <v>-5</v>
      </c>
      <c r="R20" s="101">
        <v>-0.33</v>
      </c>
    </row>
    <row r="21" spans="1:18" s="3" customFormat="1" ht="18">
      <c r="A21" s="6" t="s">
        <v>60</v>
      </c>
      <c r="B21" s="6"/>
      <c r="C21" s="21">
        <v>0</v>
      </c>
      <c r="D21" s="20">
        <v>0</v>
      </c>
      <c r="E21" s="21"/>
      <c r="F21" s="21"/>
      <c r="G21" s="21"/>
      <c r="H21" s="21"/>
      <c r="I21" s="20"/>
      <c r="J21" s="21"/>
      <c r="K21" s="21"/>
      <c r="L21" s="21"/>
      <c r="M21" s="21"/>
      <c r="N21" s="73"/>
      <c r="O21" s="21">
        <f t="shared" si="1"/>
        <v>0</v>
      </c>
      <c r="P21" s="21">
        <v>0</v>
      </c>
      <c r="Q21" s="21">
        <f t="shared" si="2"/>
        <v>0</v>
      </c>
      <c r="R21" s="101">
        <v>0</v>
      </c>
    </row>
    <row r="22" spans="1:18" s="3" customFormat="1" ht="18">
      <c r="A22" s="17" t="s">
        <v>14</v>
      </c>
      <c r="B22" s="17"/>
      <c r="C22" s="23">
        <v>0</v>
      </c>
      <c r="D22" s="29">
        <v>3</v>
      </c>
      <c r="E22" s="23"/>
      <c r="F22" s="23"/>
      <c r="G22" s="23"/>
      <c r="H22" s="23"/>
      <c r="I22" s="22"/>
      <c r="J22" s="23"/>
      <c r="K22" s="23"/>
      <c r="L22" s="23"/>
      <c r="M22" s="23"/>
      <c r="N22" s="75"/>
      <c r="O22" s="23">
        <f t="shared" si="1"/>
        <v>3</v>
      </c>
      <c r="P22" s="23">
        <v>1</v>
      </c>
      <c r="Q22" s="23">
        <f t="shared" si="2"/>
        <v>2</v>
      </c>
      <c r="R22" s="102">
        <v>0.67</v>
      </c>
    </row>
    <row r="23" spans="1:18" s="3" customFormat="1" ht="18">
      <c r="A23" s="19" t="s">
        <v>7</v>
      </c>
      <c r="B23" s="19"/>
      <c r="C23" s="24">
        <f t="shared" ref="C23:D23" si="3">SUM(C15:C22)</f>
        <v>7</v>
      </c>
      <c r="D23" s="24">
        <f t="shared" si="3"/>
        <v>9</v>
      </c>
      <c r="E23" s="24"/>
      <c r="F23" s="24"/>
      <c r="G23" s="24"/>
      <c r="H23" s="24"/>
      <c r="I23" s="24"/>
      <c r="J23" s="24"/>
      <c r="K23" s="24"/>
      <c r="L23" s="24"/>
      <c r="M23" s="24"/>
      <c r="N23" s="68"/>
      <c r="O23" s="95">
        <f t="shared" ref="O23:Q23" si="4">SUM(O15:O22)</f>
        <v>16</v>
      </c>
      <c r="P23" s="87">
        <f t="shared" si="4"/>
        <v>20</v>
      </c>
      <c r="Q23" s="87">
        <f t="shared" si="4"/>
        <v>-4</v>
      </c>
      <c r="R23" s="103">
        <v>-0.2</v>
      </c>
    </row>
    <row r="24" spans="1:18" s="3" customFormat="1" ht="16.95" customHeight="1">
      <c r="A24" s="6"/>
      <c r="B24" s="6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76"/>
      <c r="O24" s="11"/>
      <c r="P24" s="10"/>
      <c r="Q24" s="11"/>
      <c r="R24" s="57"/>
    </row>
    <row r="25" spans="1:18" s="3" customFormat="1" ht="16.95" customHeight="1">
      <c r="A25" s="19" t="s">
        <v>68</v>
      </c>
      <c r="B25" s="6"/>
      <c r="C25" s="11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76"/>
      <c r="O25" s="11"/>
      <c r="P25" s="10"/>
      <c r="Q25" s="11"/>
      <c r="R25" s="57"/>
    </row>
    <row r="26" spans="1:18" s="3" customFormat="1" ht="18">
      <c r="A26" s="6" t="s">
        <v>64</v>
      </c>
      <c r="B26" s="6"/>
      <c r="C26" s="21">
        <v>0</v>
      </c>
      <c r="D26" s="27">
        <v>6</v>
      </c>
      <c r="E26" s="21"/>
      <c r="F26" s="21"/>
      <c r="G26" s="21"/>
      <c r="H26" s="21"/>
      <c r="I26" s="20"/>
      <c r="J26" s="21"/>
      <c r="K26" s="21"/>
      <c r="L26" s="21"/>
      <c r="M26" s="21"/>
      <c r="N26" s="73"/>
      <c r="O26" s="21">
        <f t="shared" ref="O26:O38" si="5">+SUM(C26:N26)</f>
        <v>6</v>
      </c>
      <c r="P26" s="21">
        <v>13</v>
      </c>
      <c r="Q26" s="21">
        <f t="shared" ref="Q26:Q27" si="6">SUM(O26-P26)</f>
        <v>-7</v>
      </c>
      <c r="R26" s="101">
        <v>-0.54</v>
      </c>
    </row>
    <row r="27" spans="1:18" s="3" customFormat="1" ht="18">
      <c r="A27" s="6" t="s">
        <v>10</v>
      </c>
      <c r="B27" s="6"/>
      <c r="C27" s="21">
        <v>0</v>
      </c>
      <c r="D27" s="27">
        <v>0</v>
      </c>
      <c r="E27" s="21"/>
      <c r="F27" s="21"/>
      <c r="G27" s="21"/>
      <c r="H27" s="21"/>
      <c r="I27" s="20"/>
      <c r="J27" s="21"/>
      <c r="K27" s="21"/>
      <c r="L27" s="21"/>
      <c r="M27" s="21"/>
      <c r="N27" s="73"/>
      <c r="O27" s="21">
        <f t="shared" si="5"/>
        <v>0</v>
      </c>
      <c r="P27" s="21">
        <v>0</v>
      </c>
      <c r="Q27" s="21">
        <f t="shared" si="6"/>
        <v>0</v>
      </c>
      <c r="R27" s="104">
        <v>0</v>
      </c>
    </row>
    <row r="28" spans="1:18" s="3" customFormat="1" ht="18">
      <c r="A28" s="6" t="s">
        <v>11</v>
      </c>
      <c r="B28" s="6"/>
      <c r="C28" s="21">
        <v>1</v>
      </c>
      <c r="D28" s="27">
        <v>0</v>
      </c>
      <c r="E28" s="21"/>
      <c r="F28" s="21"/>
      <c r="G28" s="21"/>
      <c r="H28" s="21"/>
      <c r="I28" s="20"/>
      <c r="J28" s="21"/>
      <c r="K28" s="21"/>
      <c r="L28" s="21"/>
      <c r="M28" s="21"/>
      <c r="N28" s="73"/>
      <c r="O28" s="21">
        <f t="shared" si="5"/>
        <v>1</v>
      </c>
      <c r="P28" s="21">
        <v>7</v>
      </c>
      <c r="Q28" s="21">
        <f t="shared" ref="Q28:Q38" si="7">SUM(O28-P28)</f>
        <v>-6</v>
      </c>
      <c r="R28" s="101">
        <v>-0.86</v>
      </c>
    </row>
    <row r="29" spans="1:18" s="3" customFormat="1" ht="18">
      <c r="A29" s="6" t="s">
        <v>17</v>
      </c>
      <c r="B29" s="6"/>
      <c r="C29" s="21">
        <v>2</v>
      </c>
      <c r="D29" s="27">
        <v>0</v>
      </c>
      <c r="E29" s="21"/>
      <c r="F29" s="21"/>
      <c r="G29" s="21"/>
      <c r="H29" s="21"/>
      <c r="I29" s="20"/>
      <c r="J29" s="21"/>
      <c r="K29" s="21"/>
      <c r="L29" s="21"/>
      <c r="M29" s="21"/>
      <c r="N29" s="73"/>
      <c r="O29" s="21">
        <f t="shared" si="5"/>
        <v>2</v>
      </c>
      <c r="P29" s="21">
        <v>0</v>
      </c>
      <c r="Q29" s="21">
        <f t="shared" si="7"/>
        <v>2</v>
      </c>
      <c r="R29" s="101">
        <v>2</v>
      </c>
    </row>
    <row r="30" spans="1:18" s="3" customFormat="1" ht="18">
      <c r="A30" s="6" t="s">
        <v>16</v>
      </c>
      <c r="B30" s="6"/>
      <c r="C30" s="21">
        <v>4</v>
      </c>
      <c r="D30" s="27">
        <v>4</v>
      </c>
      <c r="E30" s="21"/>
      <c r="F30" s="21"/>
      <c r="G30" s="21"/>
      <c r="H30" s="21"/>
      <c r="I30" s="20"/>
      <c r="J30" s="21"/>
      <c r="K30" s="21"/>
      <c r="L30" s="21"/>
      <c r="M30" s="21"/>
      <c r="N30" s="73"/>
      <c r="O30" s="21">
        <f t="shared" si="5"/>
        <v>8</v>
      </c>
      <c r="P30" s="21">
        <v>4</v>
      </c>
      <c r="Q30" s="21">
        <f t="shared" si="7"/>
        <v>4</v>
      </c>
      <c r="R30" s="101">
        <v>0.5</v>
      </c>
    </row>
    <row r="31" spans="1:18" s="3" customFormat="1" ht="18">
      <c r="A31" s="6" t="s">
        <v>56</v>
      </c>
      <c r="B31" s="6"/>
      <c r="C31" s="21">
        <v>0</v>
      </c>
      <c r="D31" s="27">
        <v>1</v>
      </c>
      <c r="E31" s="21"/>
      <c r="F31" s="21"/>
      <c r="G31" s="21"/>
      <c r="H31" s="21"/>
      <c r="I31" s="20"/>
      <c r="J31" s="21"/>
      <c r="K31" s="21"/>
      <c r="L31" s="21"/>
      <c r="M31" s="21"/>
      <c r="N31" s="73"/>
      <c r="O31" s="21">
        <f t="shared" si="5"/>
        <v>1</v>
      </c>
      <c r="P31" s="21">
        <v>0</v>
      </c>
      <c r="Q31" s="21">
        <f t="shared" si="7"/>
        <v>1</v>
      </c>
      <c r="R31" s="101">
        <v>1</v>
      </c>
    </row>
    <row r="32" spans="1:18" s="3" customFormat="1" ht="18">
      <c r="A32" s="6" t="s">
        <v>19</v>
      </c>
      <c r="B32" s="6"/>
      <c r="C32" s="21">
        <v>0</v>
      </c>
      <c r="D32" s="27">
        <v>1</v>
      </c>
      <c r="E32" s="21"/>
      <c r="F32" s="21"/>
      <c r="G32" s="21"/>
      <c r="H32" s="21"/>
      <c r="I32" s="20"/>
      <c r="J32" s="21"/>
      <c r="K32" s="21"/>
      <c r="L32" s="21"/>
      <c r="M32" s="21"/>
      <c r="N32" s="73"/>
      <c r="O32" s="21">
        <f t="shared" si="5"/>
        <v>1</v>
      </c>
      <c r="P32" s="21">
        <v>0</v>
      </c>
      <c r="Q32" s="21">
        <f t="shared" si="7"/>
        <v>1</v>
      </c>
      <c r="R32" s="101">
        <v>1</v>
      </c>
    </row>
    <row r="33" spans="1:19" s="3" customFormat="1" ht="18">
      <c r="A33" s="6" t="s">
        <v>18</v>
      </c>
      <c r="B33" s="6"/>
      <c r="C33" s="21">
        <v>2</v>
      </c>
      <c r="D33" s="27">
        <v>2</v>
      </c>
      <c r="E33" s="21"/>
      <c r="F33" s="21"/>
      <c r="G33" s="21"/>
      <c r="H33" s="21"/>
      <c r="I33" s="20"/>
      <c r="J33" s="21"/>
      <c r="K33" s="21"/>
      <c r="L33" s="21"/>
      <c r="M33" s="21"/>
      <c r="N33" s="73"/>
      <c r="O33" s="21">
        <f t="shared" si="5"/>
        <v>4</v>
      </c>
      <c r="P33" s="21">
        <v>8</v>
      </c>
      <c r="Q33" s="21">
        <f t="shared" si="7"/>
        <v>-4</v>
      </c>
      <c r="R33" s="101">
        <v>-0.5</v>
      </c>
    </row>
    <row r="34" spans="1:19" s="3" customFormat="1" ht="18">
      <c r="A34" s="6" t="s">
        <v>65</v>
      </c>
      <c r="B34" s="6"/>
      <c r="C34" s="21">
        <v>4</v>
      </c>
      <c r="D34" s="27">
        <v>1</v>
      </c>
      <c r="E34" s="21"/>
      <c r="F34" s="21"/>
      <c r="G34" s="21"/>
      <c r="H34" s="21"/>
      <c r="I34" s="20"/>
      <c r="J34" s="21"/>
      <c r="K34" s="21"/>
      <c r="L34" s="21"/>
      <c r="M34" s="21"/>
      <c r="N34" s="73"/>
      <c r="O34" s="21">
        <f t="shared" si="5"/>
        <v>5</v>
      </c>
      <c r="P34" s="21">
        <v>5</v>
      </c>
      <c r="Q34" s="21">
        <f t="shared" si="7"/>
        <v>0</v>
      </c>
      <c r="R34" s="101">
        <v>0</v>
      </c>
    </row>
    <row r="35" spans="1:19" s="3" customFormat="1" ht="18">
      <c r="A35" s="6" t="s">
        <v>61</v>
      </c>
      <c r="B35" s="17"/>
      <c r="C35" s="21">
        <v>1</v>
      </c>
      <c r="D35" s="27">
        <v>2</v>
      </c>
      <c r="E35" s="21"/>
      <c r="F35" s="21"/>
      <c r="G35" s="21"/>
      <c r="H35" s="21"/>
      <c r="I35" s="20"/>
      <c r="J35" s="21"/>
      <c r="K35" s="21"/>
      <c r="L35" s="21"/>
      <c r="M35" s="21"/>
      <c r="N35" s="73"/>
      <c r="O35" s="21">
        <f t="shared" si="5"/>
        <v>3</v>
      </c>
      <c r="P35" s="21">
        <v>2</v>
      </c>
      <c r="Q35" s="21">
        <f t="shared" si="7"/>
        <v>1</v>
      </c>
      <c r="R35" s="101">
        <v>0.33</v>
      </c>
    </row>
    <row r="36" spans="1:19" s="3" customFormat="1" ht="18">
      <c r="A36" s="6" t="s">
        <v>20</v>
      </c>
      <c r="B36" s="17"/>
      <c r="C36" s="21">
        <v>1</v>
      </c>
      <c r="D36" s="27">
        <v>3</v>
      </c>
      <c r="E36" s="21"/>
      <c r="F36" s="21"/>
      <c r="G36" s="21"/>
      <c r="H36" s="21"/>
      <c r="I36" s="20"/>
      <c r="J36" s="21"/>
      <c r="K36" s="21"/>
      <c r="L36" s="21"/>
      <c r="M36" s="21"/>
      <c r="N36" s="73"/>
      <c r="O36" s="21">
        <f t="shared" si="5"/>
        <v>4</v>
      </c>
      <c r="P36" s="21">
        <v>7</v>
      </c>
      <c r="Q36" s="21">
        <f t="shared" si="7"/>
        <v>-3</v>
      </c>
      <c r="R36" s="101">
        <v>-0.43</v>
      </c>
    </row>
    <row r="37" spans="1:19" s="3" customFormat="1" ht="18">
      <c r="A37" s="6" t="s">
        <v>66</v>
      </c>
      <c r="B37" s="17"/>
      <c r="C37" s="21">
        <v>3</v>
      </c>
      <c r="D37" s="27">
        <v>8</v>
      </c>
      <c r="E37" s="21"/>
      <c r="F37" s="21"/>
      <c r="G37" s="21"/>
      <c r="H37" s="21"/>
      <c r="I37" s="20"/>
      <c r="J37" s="21"/>
      <c r="K37" s="21"/>
      <c r="L37" s="21"/>
      <c r="M37" s="21"/>
      <c r="N37" s="73"/>
      <c r="O37" s="21">
        <f t="shared" si="5"/>
        <v>11</v>
      </c>
      <c r="P37" s="21">
        <v>10</v>
      </c>
      <c r="Q37" s="21">
        <f t="shared" si="7"/>
        <v>1</v>
      </c>
      <c r="R37" s="101">
        <v>0.09</v>
      </c>
    </row>
    <row r="38" spans="1:19" s="3" customFormat="1" ht="18">
      <c r="A38" s="6" t="s">
        <v>57</v>
      </c>
      <c r="B38" s="17"/>
      <c r="C38" s="23">
        <v>0</v>
      </c>
      <c r="D38" s="29">
        <v>0</v>
      </c>
      <c r="E38" s="23"/>
      <c r="F38" s="23"/>
      <c r="G38" s="23"/>
      <c r="H38" s="23"/>
      <c r="I38" s="22"/>
      <c r="J38" s="23"/>
      <c r="K38" s="23"/>
      <c r="L38" s="23"/>
      <c r="M38" s="23"/>
      <c r="N38" s="75"/>
      <c r="O38" s="23">
        <f t="shared" si="5"/>
        <v>0</v>
      </c>
      <c r="P38" s="23">
        <v>0</v>
      </c>
      <c r="Q38" s="23">
        <f t="shared" si="7"/>
        <v>0</v>
      </c>
      <c r="R38" s="102">
        <v>0</v>
      </c>
    </row>
    <row r="39" spans="1:19" s="3" customFormat="1" ht="18">
      <c r="A39" s="19" t="s">
        <v>7</v>
      </c>
      <c r="B39" s="19"/>
      <c r="C39" s="88">
        <f t="shared" ref="C39:D39" si="8">SUM(C26:C38)</f>
        <v>18</v>
      </c>
      <c r="D39" s="88">
        <f t="shared" si="8"/>
        <v>28</v>
      </c>
      <c r="E39" s="24"/>
      <c r="F39" s="24"/>
      <c r="G39" s="24"/>
      <c r="H39" s="24"/>
      <c r="I39" s="24"/>
      <c r="J39" s="24"/>
      <c r="K39" s="24"/>
      <c r="L39" s="24"/>
      <c r="M39" s="24"/>
      <c r="N39" s="68"/>
      <c r="O39" s="88">
        <f t="shared" ref="O39:Q39" si="9">SUM(O26:O38)</f>
        <v>46</v>
      </c>
      <c r="P39" s="88">
        <f t="shared" si="9"/>
        <v>56</v>
      </c>
      <c r="Q39" s="88">
        <f t="shared" si="9"/>
        <v>-10</v>
      </c>
      <c r="R39" s="103">
        <v>-0.18</v>
      </c>
      <c r="S39" s="4"/>
    </row>
    <row r="40" spans="1:19" s="3" customFormat="1" ht="18">
      <c r="A40" s="6"/>
      <c r="B40" s="6"/>
      <c r="C40" s="11"/>
      <c r="D40" s="8"/>
      <c r="E40" s="11"/>
      <c r="F40" s="11"/>
      <c r="G40" s="10"/>
      <c r="H40" s="11"/>
      <c r="I40" s="8"/>
      <c r="J40" s="11"/>
      <c r="K40" s="11"/>
      <c r="L40" s="11"/>
      <c r="M40" s="11"/>
      <c r="N40" s="76"/>
      <c r="O40" s="11"/>
      <c r="P40" s="11"/>
      <c r="Q40" s="11"/>
      <c r="R40" s="57"/>
    </row>
    <row r="41" spans="1:19" s="3" customFormat="1" ht="18">
      <c r="A41" s="19" t="s">
        <v>22</v>
      </c>
      <c r="B41" s="19"/>
      <c r="C41" s="24">
        <f t="shared" ref="C41:D41" si="10">SUM(C39+C23)</f>
        <v>25</v>
      </c>
      <c r="D41" s="24">
        <f t="shared" si="10"/>
        <v>37</v>
      </c>
      <c r="E41" s="24"/>
      <c r="F41" s="24"/>
      <c r="G41" s="24"/>
      <c r="H41" s="24"/>
      <c r="I41" s="24"/>
      <c r="J41" s="24"/>
      <c r="K41" s="24"/>
      <c r="L41" s="24"/>
      <c r="M41" s="24"/>
      <c r="N41" s="68"/>
      <c r="O41" s="88">
        <f t="shared" ref="O41:Q41" si="11">SUM(O39+O23)</f>
        <v>62</v>
      </c>
      <c r="P41" s="89">
        <f t="shared" si="11"/>
        <v>76</v>
      </c>
      <c r="Q41" s="24">
        <f t="shared" si="11"/>
        <v>-14</v>
      </c>
      <c r="R41" s="105">
        <v>-0.18</v>
      </c>
    </row>
    <row r="42" spans="1:19" s="3" customFormat="1" ht="18">
      <c r="A42" s="6"/>
      <c r="B42" s="6"/>
      <c r="C42" s="11"/>
      <c r="D42" s="8"/>
      <c r="E42" s="11"/>
      <c r="F42" s="11"/>
      <c r="G42" s="11"/>
      <c r="H42" s="11"/>
      <c r="I42" s="8"/>
      <c r="J42" s="11"/>
      <c r="K42" s="11"/>
      <c r="L42" s="11"/>
      <c r="M42" s="11"/>
      <c r="N42" s="76"/>
      <c r="O42" s="11"/>
      <c r="P42" s="90"/>
      <c r="Q42" s="11"/>
      <c r="R42" s="106"/>
    </row>
    <row r="43" spans="1:19" s="3" customFormat="1" ht="18">
      <c r="A43" s="6" t="s">
        <v>23</v>
      </c>
      <c r="B43" s="6"/>
      <c r="C43" s="21">
        <v>11</v>
      </c>
      <c r="D43" s="21">
        <v>18</v>
      </c>
      <c r="E43" s="21"/>
      <c r="F43" s="21"/>
      <c r="G43" s="21"/>
      <c r="H43" s="21"/>
      <c r="I43" s="21"/>
      <c r="J43" s="21"/>
      <c r="K43" s="21"/>
      <c r="L43" s="21"/>
      <c r="M43" s="21"/>
      <c r="N43" s="73"/>
      <c r="O43" s="21">
        <f t="shared" ref="O43:O46" si="12">+SUM(C43:N43)</f>
        <v>29</v>
      </c>
      <c r="P43" s="21">
        <v>43</v>
      </c>
      <c r="Q43" s="21">
        <f t="shared" ref="Q43:Q46" si="13">SUM(O43-P43)</f>
        <v>-14</v>
      </c>
      <c r="R43" s="107">
        <v>-0.33</v>
      </c>
    </row>
    <row r="44" spans="1:19" s="3" customFormat="1" ht="18">
      <c r="A44" s="6" t="s">
        <v>24</v>
      </c>
      <c r="B44" s="6"/>
      <c r="C44" s="21">
        <v>129</v>
      </c>
      <c r="D44" s="21">
        <v>147</v>
      </c>
      <c r="E44" s="21"/>
      <c r="F44" s="21"/>
      <c r="G44" s="21"/>
      <c r="H44" s="21"/>
      <c r="I44" s="21"/>
      <c r="J44" s="21"/>
      <c r="K44" s="21"/>
      <c r="L44" s="21"/>
      <c r="M44" s="21"/>
      <c r="N44" s="73"/>
      <c r="O44" s="21">
        <f t="shared" si="12"/>
        <v>276</v>
      </c>
      <c r="P44" s="21">
        <v>402</v>
      </c>
      <c r="Q44" s="21">
        <f t="shared" si="13"/>
        <v>-126</v>
      </c>
      <c r="R44" s="107">
        <v>-0.31</v>
      </c>
    </row>
    <row r="45" spans="1:19" s="3" customFormat="1" ht="18">
      <c r="A45" s="6" t="s">
        <v>25</v>
      </c>
      <c r="B45" s="6"/>
      <c r="C45" s="21">
        <v>5</v>
      </c>
      <c r="D45" s="20">
        <v>5</v>
      </c>
      <c r="E45" s="21"/>
      <c r="F45" s="21"/>
      <c r="G45" s="21"/>
      <c r="H45" s="21"/>
      <c r="I45" s="21"/>
      <c r="J45" s="21"/>
      <c r="K45" s="21"/>
      <c r="L45" s="21"/>
      <c r="M45" s="21"/>
      <c r="N45" s="73"/>
      <c r="O45" s="21">
        <f t="shared" si="12"/>
        <v>10</v>
      </c>
      <c r="P45" s="21">
        <v>18</v>
      </c>
      <c r="Q45" s="21">
        <f t="shared" si="13"/>
        <v>-8</v>
      </c>
      <c r="R45" s="107">
        <v>-0.44</v>
      </c>
    </row>
    <row r="46" spans="1:19" s="3" customFormat="1" ht="18">
      <c r="A46" s="6" t="s">
        <v>26</v>
      </c>
      <c r="B46" s="6"/>
      <c r="C46" s="21">
        <v>17</v>
      </c>
      <c r="D46" s="21">
        <v>19</v>
      </c>
      <c r="E46" s="21"/>
      <c r="F46" s="21"/>
      <c r="G46" s="21"/>
      <c r="H46" s="21"/>
      <c r="I46" s="21"/>
      <c r="J46" s="21"/>
      <c r="K46" s="21"/>
      <c r="L46" s="21"/>
      <c r="M46" s="21"/>
      <c r="N46" s="73"/>
      <c r="O46" s="21">
        <f t="shared" si="12"/>
        <v>36</v>
      </c>
      <c r="P46" s="21">
        <v>29</v>
      </c>
      <c r="Q46" s="21">
        <f t="shared" si="13"/>
        <v>7</v>
      </c>
      <c r="R46" s="107">
        <v>-0.19</v>
      </c>
    </row>
    <row r="47" spans="1:19" s="3" customFormat="1" ht="18">
      <c r="A47" s="17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7"/>
      <c r="O47" s="9"/>
      <c r="P47" s="91"/>
      <c r="Q47" s="9"/>
      <c r="R47" s="108"/>
    </row>
    <row r="48" spans="1:19" s="3" customFormat="1" ht="6" hidden="1" customHeight="1">
      <c r="A48" s="17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7"/>
      <c r="O48" s="9"/>
      <c r="P48" s="91"/>
      <c r="Q48" s="9"/>
      <c r="R48" s="57"/>
    </row>
    <row r="49" spans="1:21" s="3" customFormat="1" ht="16.95" customHeight="1">
      <c r="A49" s="19"/>
      <c r="B49" s="19"/>
      <c r="C49" s="14"/>
      <c r="D49" s="14"/>
      <c r="E49" s="14"/>
      <c r="F49" s="14"/>
      <c r="G49" s="15" t="s">
        <v>27</v>
      </c>
      <c r="H49" s="14"/>
      <c r="I49" s="14"/>
      <c r="J49" s="14"/>
      <c r="K49" s="14"/>
      <c r="L49" s="14"/>
      <c r="M49" s="14"/>
      <c r="N49" s="78"/>
      <c r="O49" s="14"/>
      <c r="P49" s="14"/>
      <c r="Q49" s="14"/>
      <c r="R49" s="14"/>
    </row>
    <row r="50" spans="1:21" s="3" customFormat="1" ht="15.6" customHeight="1">
      <c r="A50" s="19"/>
      <c r="B50" s="19"/>
      <c r="C50" s="10"/>
      <c r="D50" s="10"/>
      <c r="E50" s="15"/>
      <c r="F50" s="15"/>
      <c r="G50" s="57"/>
      <c r="H50" s="15"/>
      <c r="I50" s="15"/>
      <c r="J50" s="15"/>
      <c r="K50" s="15"/>
      <c r="L50" s="15"/>
      <c r="M50" s="10"/>
      <c r="N50" s="79"/>
      <c r="O50" s="109" t="s">
        <v>41</v>
      </c>
      <c r="P50" s="14" t="s">
        <v>41</v>
      </c>
      <c r="Q50" s="14" t="s">
        <v>69</v>
      </c>
      <c r="R50" s="110"/>
    </row>
    <row r="51" spans="1:21" s="3" customFormat="1" ht="21.6" customHeight="1">
      <c r="A51" s="19"/>
      <c r="B51" s="19"/>
      <c r="C51" s="13" t="s">
        <v>42</v>
      </c>
      <c r="D51" s="13" t="s">
        <v>43</v>
      </c>
      <c r="E51" s="13" t="s">
        <v>44</v>
      </c>
      <c r="F51" s="13" t="s">
        <v>45</v>
      </c>
      <c r="G51" s="13" t="s">
        <v>46</v>
      </c>
      <c r="H51" s="13" t="s">
        <v>47</v>
      </c>
      <c r="I51" s="13" t="s">
        <v>48</v>
      </c>
      <c r="J51" s="13" t="s">
        <v>49</v>
      </c>
      <c r="K51" s="13" t="s">
        <v>50</v>
      </c>
      <c r="L51" s="13" t="s">
        <v>51</v>
      </c>
      <c r="M51" s="13" t="s">
        <v>52</v>
      </c>
      <c r="N51" s="80" t="s">
        <v>53</v>
      </c>
      <c r="O51" s="111" t="s">
        <v>77</v>
      </c>
      <c r="P51" s="85">
        <v>2022</v>
      </c>
      <c r="Q51" s="99" t="s">
        <v>78</v>
      </c>
      <c r="R51" s="112" t="s">
        <v>58</v>
      </c>
    </row>
    <row r="52" spans="1:21" s="3" customFormat="1" ht="18">
      <c r="A52" s="6" t="s">
        <v>8</v>
      </c>
      <c r="B52" s="6"/>
      <c r="C52" s="21">
        <v>0</v>
      </c>
      <c r="D52" s="20">
        <v>0</v>
      </c>
      <c r="E52" s="21"/>
      <c r="F52" s="21"/>
      <c r="G52" s="21"/>
      <c r="H52" s="21"/>
      <c r="I52" s="21"/>
      <c r="J52" s="21"/>
      <c r="K52" s="21"/>
      <c r="L52" s="21"/>
      <c r="M52" s="21"/>
      <c r="N52" s="73"/>
      <c r="O52" s="21">
        <f t="shared" ref="O52:O70" si="14">+SUM(C52:N52)</f>
        <v>0</v>
      </c>
      <c r="P52" s="21">
        <v>0</v>
      </c>
      <c r="Q52" s="21">
        <f t="shared" ref="Q52:Q70" si="15">SUM(O52-P52)</f>
        <v>0</v>
      </c>
      <c r="R52" s="104">
        <v>0</v>
      </c>
    </row>
    <row r="53" spans="1:21" s="3" customFormat="1" ht="18">
      <c r="A53" s="6" t="s">
        <v>9</v>
      </c>
      <c r="B53" s="6"/>
      <c r="C53" s="21">
        <v>0</v>
      </c>
      <c r="D53" s="20">
        <v>0</v>
      </c>
      <c r="E53" s="21"/>
      <c r="F53" s="21"/>
      <c r="G53" s="21"/>
      <c r="H53" s="21"/>
      <c r="I53" s="21"/>
      <c r="J53" s="21"/>
      <c r="K53" s="21"/>
      <c r="L53" s="21"/>
      <c r="M53" s="21"/>
      <c r="N53" s="73"/>
      <c r="O53" s="21">
        <f t="shared" si="14"/>
        <v>0</v>
      </c>
      <c r="P53" s="21">
        <v>0</v>
      </c>
      <c r="Q53" s="21">
        <f t="shared" si="15"/>
        <v>0</v>
      </c>
      <c r="R53" s="104">
        <v>0</v>
      </c>
    </row>
    <row r="54" spans="1:21" s="3" customFormat="1" ht="18">
      <c r="A54" s="6" t="s">
        <v>10</v>
      </c>
      <c r="B54" s="6"/>
      <c r="C54" s="21">
        <v>0</v>
      </c>
      <c r="D54" s="20">
        <v>0</v>
      </c>
      <c r="E54" s="21"/>
      <c r="F54" s="21"/>
      <c r="G54" s="21"/>
      <c r="H54" s="21"/>
      <c r="I54" s="21"/>
      <c r="J54" s="21"/>
      <c r="K54" s="21"/>
      <c r="L54" s="21"/>
      <c r="M54" s="21"/>
      <c r="N54" s="73"/>
      <c r="O54" s="21">
        <f t="shared" si="14"/>
        <v>0</v>
      </c>
      <c r="P54" s="21">
        <v>0</v>
      </c>
      <c r="Q54" s="21">
        <f t="shared" si="15"/>
        <v>0</v>
      </c>
      <c r="R54" s="104">
        <v>0</v>
      </c>
      <c r="U54" s="16"/>
    </row>
    <row r="55" spans="1:21" s="3" customFormat="1" ht="18">
      <c r="A55" s="6" t="s">
        <v>11</v>
      </c>
      <c r="B55" s="6"/>
      <c r="C55" s="21">
        <v>0</v>
      </c>
      <c r="D55" s="20">
        <v>0</v>
      </c>
      <c r="E55" s="21"/>
      <c r="F55" s="21"/>
      <c r="G55" s="21"/>
      <c r="H55" s="21"/>
      <c r="I55" s="21"/>
      <c r="J55" s="21"/>
      <c r="K55" s="21"/>
      <c r="L55" s="21"/>
      <c r="M55" s="21"/>
      <c r="N55" s="73"/>
      <c r="O55" s="21">
        <f t="shared" si="14"/>
        <v>0</v>
      </c>
      <c r="P55" s="21">
        <v>0</v>
      </c>
      <c r="Q55" s="21">
        <f t="shared" si="15"/>
        <v>0</v>
      </c>
      <c r="R55" s="104">
        <v>0</v>
      </c>
    </row>
    <row r="56" spans="1:21" s="3" customFormat="1" ht="18">
      <c r="A56" s="6" t="s">
        <v>12</v>
      </c>
      <c r="B56" s="6"/>
      <c r="C56" s="21">
        <v>0</v>
      </c>
      <c r="D56" s="20">
        <v>0</v>
      </c>
      <c r="E56" s="21"/>
      <c r="F56" s="21"/>
      <c r="G56" s="21"/>
      <c r="H56" s="21"/>
      <c r="I56" s="21"/>
      <c r="J56" s="21"/>
      <c r="K56" s="21"/>
      <c r="L56" s="21"/>
      <c r="M56" s="21"/>
      <c r="N56" s="73"/>
      <c r="O56" s="21">
        <f t="shared" si="14"/>
        <v>0</v>
      </c>
      <c r="P56" s="21">
        <v>0</v>
      </c>
      <c r="Q56" s="21">
        <f t="shared" si="15"/>
        <v>0</v>
      </c>
      <c r="R56" s="104">
        <v>0</v>
      </c>
    </row>
    <row r="57" spans="1:21" s="3" customFormat="1" ht="18">
      <c r="A57" s="6" t="s">
        <v>13</v>
      </c>
      <c r="B57" s="6"/>
      <c r="C57" s="21">
        <v>0</v>
      </c>
      <c r="D57" s="20">
        <v>0</v>
      </c>
      <c r="E57" s="21"/>
      <c r="F57" s="21"/>
      <c r="G57" s="28"/>
      <c r="H57" s="21"/>
      <c r="I57" s="21"/>
      <c r="J57" s="21"/>
      <c r="K57" s="21"/>
      <c r="L57" s="21"/>
      <c r="M57" s="21"/>
      <c r="N57" s="73"/>
      <c r="O57" s="21">
        <f t="shared" si="14"/>
        <v>0</v>
      </c>
      <c r="P57" s="21">
        <v>1</v>
      </c>
      <c r="Q57" s="21">
        <f t="shared" si="15"/>
        <v>-1</v>
      </c>
      <c r="R57" s="104">
        <v>-1</v>
      </c>
    </row>
    <row r="58" spans="1:21" s="3" customFormat="1" ht="18">
      <c r="A58" s="6" t="s">
        <v>14</v>
      </c>
      <c r="B58" s="6"/>
      <c r="C58" s="21">
        <v>0</v>
      </c>
      <c r="D58" s="20">
        <v>0</v>
      </c>
      <c r="E58" s="21"/>
      <c r="F58" s="21"/>
      <c r="G58" s="21"/>
      <c r="H58" s="21"/>
      <c r="I58" s="21"/>
      <c r="J58" s="21"/>
      <c r="K58" s="21"/>
      <c r="L58" s="21"/>
      <c r="M58" s="21"/>
      <c r="N58" s="73"/>
      <c r="O58" s="21">
        <f t="shared" si="14"/>
        <v>0</v>
      </c>
      <c r="P58" s="21">
        <v>0</v>
      </c>
      <c r="Q58" s="21">
        <f t="shared" si="15"/>
        <v>0</v>
      </c>
      <c r="R58" s="104">
        <v>0</v>
      </c>
    </row>
    <row r="59" spans="1:21" s="3" customFormat="1" ht="18">
      <c r="A59" s="6" t="s">
        <v>28</v>
      </c>
      <c r="B59" s="6"/>
      <c r="C59" s="21">
        <v>0</v>
      </c>
      <c r="D59" s="20">
        <v>1</v>
      </c>
      <c r="E59" s="21"/>
      <c r="F59" s="21"/>
      <c r="G59" s="21"/>
      <c r="H59" s="21"/>
      <c r="I59" s="21"/>
      <c r="J59" s="21"/>
      <c r="K59" s="21"/>
      <c r="L59" s="21"/>
      <c r="M59" s="21"/>
      <c r="N59" s="73"/>
      <c r="O59" s="21">
        <f t="shared" si="14"/>
        <v>1</v>
      </c>
      <c r="P59" s="21">
        <v>1</v>
      </c>
      <c r="Q59" s="21">
        <f t="shared" si="15"/>
        <v>0</v>
      </c>
      <c r="R59" s="104">
        <v>0</v>
      </c>
    </row>
    <row r="60" spans="1:21" s="3" customFormat="1" ht="18">
      <c r="A60" s="6" t="s">
        <v>29</v>
      </c>
      <c r="B60" s="6"/>
      <c r="C60" s="21">
        <v>1</v>
      </c>
      <c r="D60" s="20">
        <v>4</v>
      </c>
      <c r="E60" s="21"/>
      <c r="F60" s="21"/>
      <c r="G60" s="21"/>
      <c r="H60" s="21"/>
      <c r="I60" s="21"/>
      <c r="J60" s="21"/>
      <c r="K60" s="21"/>
      <c r="L60" s="21"/>
      <c r="M60" s="21"/>
      <c r="N60" s="73"/>
      <c r="O60" s="21">
        <f t="shared" si="14"/>
        <v>5</v>
      </c>
      <c r="P60" s="21">
        <v>4</v>
      </c>
      <c r="Q60" s="21">
        <f t="shared" si="15"/>
        <v>1</v>
      </c>
      <c r="R60" s="104">
        <v>0.2</v>
      </c>
    </row>
    <row r="61" spans="1:21" s="3" customFormat="1" ht="18">
      <c r="A61" s="6" t="s">
        <v>16</v>
      </c>
      <c r="B61" s="6"/>
      <c r="C61" s="21">
        <v>0</v>
      </c>
      <c r="D61" s="20">
        <v>0</v>
      </c>
      <c r="E61" s="21"/>
      <c r="F61" s="21"/>
      <c r="G61" s="21"/>
      <c r="H61" s="21"/>
      <c r="I61" s="21"/>
      <c r="J61" s="21"/>
      <c r="K61" s="21"/>
      <c r="L61" s="21"/>
      <c r="M61" s="21"/>
      <c r="N61" s="81"/>
      <c r="O61" s="21">
        <f t="shared" si="14"/>
        <v>0</v>
      </c>
      <c r="P61" s="21">
        <v>1</v>
      </c>
      <c r="Q61" s="21">
        <f t="shared" si="15"/>
        <v>-1</v>
      </c>
      <c r="R61" s="104">
        <v>-1</v>
      </c>
    </row>
    <row r="62" spans="1:21" s="3" customFormat="1" ht="18">
      <c r="A62" s="6" t="s">
        <v>17</v>
      </c>
      <c r="B62" s="6"/>
      <c r="C62" s="21">
        <v>2</v>
      </c>
      <c r="D62" s="20"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73"/>
      <c r="O62" s="21">
        <f t="shared" si="14"/>
        <v>2</v>
      </c>
      <c r="P62" s="21">
        <v>0</v>
      </c>
      <c r="Q62" s="21">
        <f t="shared" si="15"/>
        <v>2</v>
      </c>
      <c r="R62" s="104">
        <v>2</v>
      </c>
    </row>
    <row r="63" spans="1:21" s="3" customFormat="1" ht="18">
      <c r="A63" s="6" t="s">
        <v>56</v>
      </c>
      <c r="B63" s="6"/>
      <c r="C63" s="21">
        <v>0</v>
      </c>
      <c r="D63" s="20">
        <v>1</v>
      </c>
      <c r="E63" s="21"/>
      <c r="F63" s="21"/>
      <c r="G63" s="21"/>
      <c r="H63" s="21"/>
      <c r="I63" s="21"/>
      <c r="J63" s="21"/>
      <c r="K63" s="21"/>
      <c r="L63" s="21"/>
      <c r="M63" s="21"/>
      <c r="N63" s="73"/>
      <c r="O63" s="21">
        <f t="shared" si="14"/>
        <v>1</v>
      </c>
      <c r="P63" s="21">
        <v>0</v>
      </c>
      <c r="Q63" s="21">
        <f t="shared" si="15"/>
        <v>1</v>
      </c>
      <c r="R63" s="104">
        <v>1</v>
      </c>
    </row>
    <row r="64" spans="1:21" s="3" customFormat="1" ht="18">
      <c r="A64" s="6" t="s">
        <v>18</v>
      </c>
      <c r="B64" s="6"/>
      <c r="C64" s="21">
        <v>2</v>
      </c>
      <c r="D64" s="20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73"/>
      <c r="O64" s="21">
        <f t="shared" si="14"/>
        <v>3</v>
      </c>
      <c r="P64" s="21">
        <v>5</v>
      </c>
      <c r="Q64" s="21">
        <f t="shared" si="15"/>
        <v>-2</v>
      </c>
      <c r="R64" s="104">
        <v>-0.4</v>
      </c>
    </row>
    <row r="65" spans="1:19" s="3" customFormat="1" ht="18">
      <c r="A65" s="6" t="s">
        <v>62</v>
      </c>
      <c r="B65" s="6"/>
      <c r="C65" s="21">
        <v>0</v>
      </c>
      <c r="D65" s="20">
        <v>1</v>
      </c>
      <c r="E65" s="21"/>
      <c r="F65" s="21"/>
      <c r="G65" s="21"/>
      <c r="H65" s="21"/>
      <c r="I65" s="21"/>
      <c r="J65" s="21"/>
      <c r="K65" s="21"/>
      <c r="L65" s="21"/>
      <c r="M65" s="21"/>
      <c r="N65" s="73"/>
      <c r="O65" s="21">
        <f t="shared" si="14"/>
        <v>1</v>
      </c>
      <c r="P65" s="21">
        <v>2</v>
      </c>
      <c r="Q65" s="21">
        <f t="shared" si="15"/>
        <v>-1</v>
      </c>
      <c r="R65" s="104">
        <v>-0.5</v>
      </c>
    </row>
    <row r="66" spans="1:19" s="3" customFormat="1" ht="18">
      <c r="A66" s="6" t="s">
        <v>30</v>
      </c>
      <c r="B66" s="6"/>
      <c r="C66" s="21">
        <v>4</v>
      </c>
      <c r="D66" s="20">
        <v>1</v>
      </c>
      <c r="E66" s="21"/>
      <c r="F66" s="21"/>
      <c r="G66" s="21"/>
      <c r="H66" s="21"/>
      <c r="I66" s="21"/>
      <c r="J66" s="21"/>
      <c r="K66" s="21"/>
      <c r="L66" s="21"/>
      <c r="M66" s="21"/>
      <c r="N66" s="73"/>
      <c r="O66" s="21">
        <f t="shared" si="14"/>
        <v>5</v>
      </c>
      <c r="P66" s="21">
        <v>5</v>
      </c>
      <c r="Q66" s="21">
        <f t="shared" si="15"/>
        <v>0</v>
      </c>
      <c r="R66" s="104">
        <v>0</v>
      </c>
    </row>
    <row r="67" spans="1:19" s="3" customFormat="1" ht="18">
      <c r="A67" s="6" t="s">
        <v>19</v>
      </c>
      <c r="B67" s="6"/>
      <c r="C67" s="21">
        <v>0</v>
      </c>
      <c r="D67" s="20">
        <v>1</v>
      </c>
      <c r="E67" s="21"/>
      <c r="F67" s="21"/>
      <c r="G67" s="21"/>
      <c r="H67" s="21"/>
      <c r="I67" s="21"/>
      <c r="J67" s="21"/>
      <c r="K67" s="21"/>
      <c r="L67" s="21"/>
      <c r="M67" s="21"/>
      <c r="N67" s="73"/>
      <c r="O67" s="21">
        <f t="shared" si="14"/>
        <v>1</v>
      </c>
      <c r="P67" s="21">
        <v>0</v>
      </c>
      <c r="Q67" s="21">
        <f t="shared" si="15"/>
        <v>1</v>
      </c>
      <c r="R67" s="104">
        <v>1</v>
      </c>
    </row>
    <row r="68" spans="1:19" s="3" customFormat="1" ht="18">
      <c r="A68" s="6" t="s">
        <v>20</v>
      </c>
      <c r="B68" s="6"/>
      <c r="C68" s="21">
        <v>0</v>
      </c>
      <c r="D68" s="20">
        <v>2</v>
      </c>
      <c r="E68" s="21"/>
      <c r="F68" s="21"/>
      <c r="G68" s="21"/>
      <c r="H68" s="21"/>
      <c r="I68" s="21"/>
      <c r="J68" s="21"/>
      <c r="K68" s="21"/>
      <c r="L68" s="21"/>
      <c r="M68" s="21"/>
      <c r="N68" s="73"/>
      <c r="O68" s="21">
        <f t="shared" si="14"/>
        <v>2</v>
      </c>
      <c r="P68" s="21">
        <v>3</v>
      </c>
      <c r="Q68" s="21">
        <f t="shared" si="15"/>
        <v>-1</v>
      </c>
      <c r="R68" s="104">
        <v>-0.33</v>
      </c>
    </row>
    <row r="69" spans="1:19" s="3" customFormat="1" ht="18">
      <c r="A69" s="6" t="s">
        <v>21</v>
      </c>
      <c r="B69" s="6"/>
      <c r="C69" s="21">
        <v>2</v>
      </c>
      <c r="D69" s="20">
        <v>5</v>
      </c>
      <c r="E69" s="21"/>
      <c r="F69" s="21"/>
      <c r="G69" s="21"/>
      <c r="H69" s="21"/>
      <c r="I69" s="21"/>
      <c r="J69" s="21"/>
      <c r="K69" s="21"/>
      <c r="L69" s="21"/>
      <c r="M69" s="21"/>
      <c r="N69" s="73"/>
      <c r="O69" s="21">
        <f t="shared" si="14"/>
        <v>7</v>
      </c>
      <c r="P69" s="21">
        <v>6</v>
      </c>
      <c r="Q69" s="21">
        <f t="shared" si="15"/>
        <v>1</v>
      </c>
      <c r="R69" s="104">
        <v>0.14000000000000001</v>
      </c>
    </row>
    <row r="70" spans="1:19" s="3" customFormat="1" ht="18">
      <c r="A70" s="6" t="s">
        <v>57</v>
      </c>
      <c r="B70" s="6"/>
      <c r="C70" s="23">
        <v>0</v>
      </c>
      <c r="D70" s="22">
        <v>0</v>
      </c>
      <c r="E70" s="23"/>
      <c r="F70" s="23"/>
      <c r="G70" s="23"/>
      <c r="H70" s="23"/>
      <c r="I70" s="23"/>
      <c r="J70" s="23"/>
      <c r="K70" s="23"/>
      <c r="L70" s="23"/>
      <c r="M70" s="23"/>
      <c r="N70" s="75"/>
      <c r="O70" s="23">
        <f t="shared" si="14"/>
        <v>0</v>
      </c>
      <c r="P70" s="23">
        <v>0</v>
      </c>
      <c r="Q70" s="23">
        <f t="shared" si="15"/>
        <v>0</v>
      </c>
      <c r="R70" s="113">
        <v>0</v>
      </c>
    </row>
    <row r="71" spans="1:19" s="3" customFormat="1" ht="16.2" customHeight="1">
      <c r="A71" s="37" t="s">
        <v>31</v>
      </c>
      <c r="B71" s="37"/>
      <c r="C71" s="30">
        <f t="shared" ref="C71" si="16">SUM(C52:C70)</f>
        <v>11</v>
      </c>
      <c r="D71" s="24">
        <f>SUM(D52:D70)</f>
        <v>17</v>
      </c>
      <c r="E71" s="30"/>
      <c r="F71" s="30"/>
      <c r="G71" s="30"/>
      <c r="H71" s="30"/>
      <c r="I71" s="30"/>
      <c r="J71" s="30"/>
      <c r="K71" s="30"/>
      <c r="L71" s="30"/>
      <c r="M71" s="30"/>
      <c r="N71" s="82"/>
      <c r="O71" s="95">
        <f>SUM(O52:O70)</f>
        <v>28</v>
      </c>
      <c r="P71" s="87">
        <f>SUM(P52:P70)</f>
        <v>28</v>
      </c>
      <c r="Q71" s="87">
        <f>SUM(Q52:Q70)</f>
        <v>0</v>
      </c>
      <c r="R71" s="105">
        <v>0</v>
      </c>
    </row>
    <row r="72" spans="1:19" s="3" customFormat="1" ht="10.5" customHeight="1">
      <c r="A72" s="37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6"/>
      <c r="M72" s="30"/>
      <c r="N72" s="82"/>
      <c r="O72" s="92"/>
      <c r="P72" s="92"/>
      <c r="Q72" s="30"/>
      <c r="R72" s="114"/>
    </row>
    <row r="73" spans="1:19" s="3" customFormat="1" ht="18">
      <c r="A73" s="6" t="s">
        <v>32</v>
      </c>
      <c r="B73" s="6"/>
      <c r="C73" s="21">
        <v>2090</v>
      </c>
      <c r="D73" s="26">
        <v>2570</v>
      </c>
      <c r="E73" s="21"/>
      <c r="F73" s="21"/>
      <c r="G73" s="21"/>
      <c r="H73" s="21"/>
      <c r="I73" s="21"/>
      <c r="J73" s="21"/>
      <c r="K73" s="28"/>
      <c r="L73" s="21"/>
      <c r="M73" s="26"/>
      <c r="N73" s="81"/>
      <c r="O73" s="21">
        <f t="shared" ref="O73:O76" si="17">+SUM(C73:N73)</f>
        <v>4660</v>
      </c>
      <c r="P73" s="21">
        <v>4096</v>
      </c>
      <c r="Q73" s="21">
        <f t="shared" ref="Q73:Q76" si="18">SUM(O73-P73)</f>
        <v>564</v>
      </c>
      <c r="R73" s="104">
        <v>0.12</v>
      </c>
    </row>
    <row r="74" spans="1:19" s="3" customFormat="1" ht="18">
      <c r="A74" s="38" t="s">
        <v>55</v>
      </c>
      <c r="B74" s="38"/>
      <c r="C74" s="31">
        <v>2474</v>
      </c>
      <c r="D74" s="32">
        <v>3097</v>
      </c>
      <c r="E74" s="31"/>
      <c r="F74" s="31"/>
      <c r="G74" s="31"/>
      <c r="H74" s="31"/>
      <c r="I74" s="31"/>
      <c r="J74" s="32"/>
      <c r="K74" s="41"/>
      <c r="L74" s="31"/>
      <c r="M74" s="26"/>
      <c r="N74" s="81"/>
      <c r="O74" s="21">
        <f t="shared" si="17"/>
        <v>5571</v>
      </c>
      <c r="P74" s="21">
        <v>7000</v>
      </c>
      <c r="Q74" s="21">
        <f t="shared" si="18"/>
        <v>-1429</v>
      </c>
      <c r="R74" s="104">
        <v>-0.2</v>
      </c>
    </row>
    <row r="75" spans="1:19" s="3" customFormat="1" ht="18">
      <c r="A75" s="18" t="s">
        <v>71</v>
      </c>
      <c r="B75" s="18"/>
      <c r="C75" s="33">
        <v>0</v>
      </c>
      <c r="D75" s="34">
        <v>0</v>
      </c>
      <c r="E75" s="33"/>
      <c r="F75" s="33"/>
      <c r="G75" s="33"/>
      <c r="H75" s="33"/>
      <c r="I75" s="33"/>
      <c r="J75" s="34"/>
      <c r="K75" s="33"/>
      <c r="L75" s="33"/>
      <c r="M75" s="60"/>
      <c r="N75" s="83"/>
      <c r="O75" s="23">
        <f t="shared" si="17"/>
        <v>0</v>
      </c>
      <c r="P75" s="23">
        <v>0</v>
      </c>
      <c r="Q75" s="23">
        <f t="shared" si="18"/>
        <v>0</v>
      </c>
      <c r="R75" s="113">
        <v>0</v>
      </c>
    </row>
    <row r="76" spans="1:19" s="3" customFormat="1" ht="14.7" customHeight="1">
      <c r="A76" s="19" t="s">
        <v>33</v>
      </c>
      <c r="B76" s="19"/>
      <c r="C76" s="30">
        <f t="shared" ref="C76:D76" si="19">SUM(C73:C75)</f>
        <v>4564</v>
      </c>
      <c r="D76" s="30">
        <f t="shared" si="19"/>
        <v>5667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25">
        <f t="shared" si="17"/>
        <v>10231</v>
      </c>
      <c r="P76" s="30">
        <f>SUM(P73:P75)</f>
        <v>11096</v>
      </c>
      <c r="Q76" s="25">
        <f t="shared" si="18"/>
        <v>-865</v>
      </c>
      <c r="R76" s="105">
        <v>-0.08</v>
      </c>
    </row>
    <row r="77" spans="1:19" s="3" customFormat="1" ht="6.45" customHeight="1">
      <c r="A77" s="19"/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68"/>
      <c r="O77" s="92"/>
      <c r="P77" s="92"/>
      <c r="Q77" s="24"/>
      <c r="R77" s="114"/>
    </row>
    <row r="78" spans="1:19" s="3" customFormat="1" ht="18">
      <c r="A78" s="6" t="s">
        <v>34</v>
      </c>
      <c r="B78" s="6"/>
      <c r="C78" s="21">
        <v>225</v>
      </c>
      <c r="D78" s="20">
        <v>125</v>
      </c>
      <c r="E78" s="21"/>
      <c r="F78" s="21"/>
      <c r="G78" s="21"/>
      <c r="H78" s="21"/>
      <c r="I78" s="21"/>
      <c r="J78" s="21"/>
      <c r="K78" s="21"/>
      <c r="L78" s="21"/>
      <c r="M78" s="21"/>
      <c r="N78" s="73"/>
      <c r="O78" s="21">
        <f t="shared" ref="O78:O84" si="20">+SUM(C78:N78)</f>
        <v>350</v>
      </c>
      <c r="P78" s="21">
        <v>600</v>
      </c>
      <c r="Q78" s="21">
        <f t="shared" ref="Q78:Q84" si="21">SUM(O78-P78)</f>
        <v>-250</v>
      </c>
      <c r="R78" s="104">
        <v>-0.42</v>
      </c>
    </row>
    <row r="79" spans="1:19" s="3" customFormat="1" ht="18">
      <c r="A79" s="6" t="s">
        <v>35</v>
      </c>
      <c r="B79" s="6"/>
      <c r="C79" s="21">
        <v>670</v>
      </c>
      <c r="D79" s="20">
        <v>605</v>
      </c>
      <c r="E79" s="21"/>
      <c r="F79" s="21"/>
      <c r="G79" s="21"/>
      <c r="H79" s="21"/>
      <c r="I79" s="21"/>
      <c r="J79" s="21"/>
      <c r="K79" s="21"/>
      <c r="L79" s="21"/>
      <c r="M79" s="21"/>
      <c r="N79" s="73"/>
      <c r="O79" s="21">
        <f t="shared" si="20"/>
        <v>1275</v>
      </c>
      <c r="P79" s="21">
        <v>1040</v>
      </c>
      <c r="Q79" s="21">
        <f t="shared" si="21"/>
        <v>235</v>
      </c>
      <c r="R79" s="104">
        <v>0.18</v>
      </c>
      <c r="S79" s="5"/>
    </row>
    <row r="80" spans="1:19" s="3" customFormat="1" ht="18">
      <c r="A80" s="120" t="s">
        <v>83</v>
      </c>
      <c r="B80" s="120"/>
      <c r="C80" s="21">
        <v>0</v>
      </c>
      <c r="D80" s="20"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73"/>
      <c r="O80" s="21">
        <v>0</v>
      </c>
      <c r="P80" s="21">
        <v>0</v>
      </c>
      <c r="Q80" s="21">
        <f t="shared" si="21"/>
        <v>0</v>
      </c>
      <c r="R80" s="104">
        <v>0</v>
      </c>
      <c r="S80" s="5"/>
    </row>
    <row r="81" spans="1:19" s="3" customFormat="1" ht="18">
      <c r="A81" s="120" t="s">
        <v>84</v>
      </c>
      <c r="B81" s="120"/>
      <c r="C81" s="21">
        <v>0</v>
      </c>
      <c r="D81" s="20">
        <v>0</v>
      </c>
      <c r="E81" s="21"/>
      <c r="F81" s="21"/>
      <c r="G81" s="21"/>
      <c r="H81" s="21"/>
      <c r="I81" s="21"/>
      <c r="J81" s="21"/>
      <c r="K81" s="21"/>
      <c r="L81" s="21"/>
      <c r="M81" s="21"/>
      <c r="N81" s="73"/>
      <c r="O81" s="21">
        <v>0</v>
      </c>
      <c r="P81" s="21">
        <v>0</v>
      </c>
      <c r="Q81" s="21">
        <f t="shared" si="21"/>
        <v>0</v>
      </c>
      <c r="R81" s="104">
        <v>0</v>
      </c>
      <c r="S81" s="5"/>
    </row>
    <row r="82" spans="1:19" s="3" customFormat="1" ht="18">
      <c r="A82" s="120" t="s">
        <v>85</v>
      </c>
      <c r="B82" s="120"/>
      <c r="C82" s="21">
        <v>0</v>
      </c>
      <c r="D82" s="20">
        <v>0</v>
      </c>
      <c r="E82" s="21"/>
      <c r="F82" s="21"/>
      <c r="G82" s="21"/>
      <c r="H82" s="21"/>
      <c r="I82" s="21"/>
      <c r="J82" s="21"/>
      <c r="K82" s="21"/>
      <c r="L82" s="21"/>
      <c r="M82" s="21"/>
      <c r="N82" s="73"/>
      <c r="O82" s="21">
        <v>0</v>
      </c>
      <c r="P82" s="21">
        <v>0</v>
      </c>
      <c r="Q82" s="21">
        <f t="shared" si="21"/>
        <v>0</v>
      </c>
      <c r="R82" s="104">
        <v>0</v>
      </c>
      <c r="S82" s="5"/>
    </row>
    <row r="83" spans="1:19" s="3" customFormat="1" ht="18">
      <c r="A83" s="6" t="s">
        <v>54</v>
      </c>
      <c r="B83" s="6"/>
      <c r="C83" s="21">
        <v>1625</v>
      </c>
      <c r="D83" s="26">
        <v>15808</v>
      </c>
      <c r="E83" s="21"/>
      <c r="F83" s="21"/>
      <c r="G83" s="21"/>
      <c r="H83" s="21"/>
      <c r="I83" s="21"/>
      <c r="J83" s="21"/>
      <c r="K83" s="21"/>
      <c r="L83" s="21"/>
      <c r="M83" s="21"/>
      <c r="N83" s="73"/>
      <c r="O83" s="21">
        <f t="shared" si="20"/>
        <v>17433</v>
      </c>
      <c r="P83" s="21">
        <v>1438</v>
      </c>
      <c r="Q83" s="21">
        <f t="shared" si="21"/>
        <v>15995</v>
      </c>
      <c r="R83" s="104">
        <v>0.92</v>
      </c>
    </row>
    <row r="84" spans="1:19" s="3" customFormat="1" ht="18">
      <c r="A84" s="17" t="s">
        <v>36</v>
      </c>
      <c r="B84" s="17"/>
      <c r="C84" s="23">
        <v>68</v>
      </c>
      <c r="D84" s="22">
        <v>1525</v>
      </c>
      <c r="E84" s="23"/>
      <c r="F84" s="23"/>
      <c r="G84" s="23"/>
      <c r="H84" s="23"/>
      <c r="I84" s="23"/>
      <c r="J84" s="23"/>
      <c r="K84" s="35"/>
      <c r="L84" s="23"/>
      <c r="M84" s="23"/>
      <c r="N84" s="75"/>
      <c r="O84" s="23">
        <f t="shared" si="20"/>
        <v>1593</v>
      </c>
      <c r="P84" s="23">
        <v>0</v>
      </c>
      <c r="Q84" s="23">
        <f t="shared" si="21"/>
        <v>1593</v>
      </c>
      <c r="R84" s="113">
        <v>1</v>
      </c>
    </row>
    <row r="85" spans="1:19" s="3" customFormat="1" ht="16.2" customHeight="1">
      <c r="A85" s="19" t="s">
        <v>33</v>
      </c>
      <c r="B85" s="19"/>
      <c r="C85" s="24">
        <f t="shared" ref="C85:D85" si="22">SUM(C78:C84)</f>
        <v>2588</v>
      </c>
      <c r="D85" s="24">
        <f t="shared" si="22"/>
        <v>18063</v>
      </c>
      <c r="E85" s="24"/>
      <c r="F85" s="24"/>
      <c r="G85" s="24"/>
      <c r="H85" s="24"/>
      <c r="I85" s="24"/>
      <c r="J85" s="24"/>
      <c r="K85" s="24"/>
      <c r="L85" s="24"/>
      <c r="M85" s="24"/>
      <c r="N85" s="68"/>
      <c r="O85" s="88">
        <f t="shared" ref="O85:Q85" si="23">SUM(O78:O84)</f>
        <v>20651</v>
      </c>
      <c r="P85" s="89">
        <f t="shared" si="23"/>
        <v>3078</v>
      </c>
      <c r="Q85" s="88">
        <f t="shared" si="23"/>
        <v>17573</v>
      </c>
      <c r="R85" s="105">
        <v>0.85</v>
      </c>
    </row>
    <row r="86" spans="1:19" s="3" customFormat="1" ht="16.2" customHeight="1">
      <c r="A86" s="19" t="s">
        <v>37</v>
      </c>
      <c r="B86" s="19"/>
      <c r="C86" s="25">
        <f>SUM(C76+C85)</f>
        <v>7152</v>
      </c>
      <c r="D86" s="25">
        <f>SUM(D76+D85)</f>
        <v>23730</v>
      </c>
      <c r="E86" s="25"/>
      <c r="F86" s="25"/>
      <c r="G86" s="25"/>
      <c r="H86" s="25"/>
      <c r="I86" s="25"/>
      <c r="J86" s="25"/>
      <c r="K86" s="25"/>
      <c r="L86" s="25"/>
      <c r="M86" s="25"/>
      <c r="N86" s="69"/>
      <c r="O86" s="25">
        <f>SUM(O76+O85)</f>
        <v>30882</v>
      </c>
      <c r="P86" s="25">
        <f>SUM(P76+P85)</f>
        <v>14174</v>
      </c>
      <c r="Q86" s="25">
        <f>SUM(Q76+Q85)</f>
        <v>16708</v>
      </c>
      <c r="R86" s="115">
        <v>0.54</v>
      </c>
    </row>
    <row r="87" spans="1:19" s="3" customFormat="1" ht="6" customHeight="1">
      <c r="A87" s="19"/>
      <c r="B87" s="19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4"/>
      <c r="N87" s="68"/>
      <c r="O87" s="25"/>
      <c r="P87" s="25"/>
      <c r="Q87" s="25"/>
      <c r="R87" s="105"/>
    </row>
    <row r="88" spans="1:19" s="3" customFormat="1" ht="15.6" customHeight="1">
      <c r="A88" s="19"/>
      <c r="B88" s="19"/>
      <c r="C88" s="36"/>
      <c r="D88" s="36"/>
      <c r="E88" s="36"/>
      <c r="F88" s="20"/>
      <c r="G88" s="20"/>
      <c r="H88" s="36" t="s">
        <v>38</v>
      </c>
      <c r="I88" s="36"/>
      <c r="J88" s="36"/>
      <c r="K88" s="20"/>
      <c r="L88" s="36"/>
      <c r="M88" s="36"/>
      <c r="N88" s="70"/>
      <c r="O88" s="86"/>
      <c r="P88" s="86"/>
      <c r="Q88" s="36"/>
      <c r="R88" s="26"/>
    </row>
    <row r="89" spans="1:19" ht="8.4" customHeight="1">
      <c r="N89" s="71"/>
    </row>
    <row r="90" spans="1:19" s="3" customFormat="1" ht="18">
      <c r="A90" s="20" t="s">
        <v>74</v>
      </c>
      <c r="B90" s="20" t="s">
        <v>80</v>
      </c>
      <c r="C90" s="28">
        <v>740</v>
      </c>
      <c r="D90" s="28">
        <v>647</v>
      </c>
      <c r="E90" s="28"/>
      <c r="F90" s="28"/>
      <c r="G90" s="28"/>
      <c r="H90" s="28"/>
      <c r="I90" s="64"/>
      <c r="J90" s="28"/>
      <c r="K90" s="28"/>
      <c r="L90" s="28"/>
      <c r="M90" s="28"/>
      <c r="N90" s="72"/>
      <c r="O90" s="21">
        <f>+SUM(C90:N90)</f>
        <v>1387</v>
      </c>
      <c r="P90" s="28" t="s">
        <v>75</v>
      </c>
      <c r="Q90" s="28" t="s">
        <v>75</v>
      </c>
      <c r="R90" s="28" t="s">
        <v>75</v>
      </c>
    </row>
    <row r="91" spans="1:19" s="3" customFormat="1" ht="18">
      <c r="A91" s="20" t="s">
        <v>73</v>
      </c>
      <c r="B91" s="20" t="s">
        <v>81</v>
      </c>
      <c r="C91" s="28">
        <v>1375</v>
      </c>
      <c r="D91" s="28">
        <v>1300</v>
      </c>
      <c r="E91" s="28"/>
      <c r="F91" s="28"/>
      <c r="G91" s="28"/>
      <c r="H91" s="28"/>
      <c r="I91" s="64"/>
      <c r="J91" s="28"/>
      <c r="K91" s="28"/>
      <c r="L91" s="28"/>
      <c r="M91" s="28"/>
      <c r="N91" s="72"/>
      <c r="O91" s="21">
        <f t="shared" ref="O91" si="24">+SUM(C91:N91)</f>
        <v>2675</v>
      </c>
      <c r="P91" s="28">
        <v>1925</v>
      </c>
      <c r="Q91" s="21">
        <f>SUM(O91-P91)</f>
        <v>750</v>
      </c>
      <c r="R91" s="101">
        <v>0.28000000000000003</v>
      </c>
    </row>
    <row r="92" spans="1:19" s="3" customFormat="1" ht="18">
      <c r="A92" s="20" t="s">
        <v>73</v>
      </c>
      <c r="B92" s="20" t="s">
        <v>82</v>
      </c>
      <c r="C92" s="21">
        <v>1371</v>
      </c>
      <c r="D92" s="61">
        <v>1010</v>
      </c>
      <c r="E92" s="28"/>
      <c r="F92" s="28"/>
      <c r="G92" s="21"/>
      <c r="H92" s="21"/>
      <c r="I92" s="21"/>
      <c r="J92" s="28"/>
      <c r="K92" s="21"/>
      <c r="L92" s="21"/>
      <c r="M92" s="21"/>
      <c r="N92" s="73"/>
      <c r="O92" s="21">
        <f t="shared" ref="O92:O96" si="25">+SUM(C92:N92)</f>
        <v>2381</v>
      </c>
      <c r="P92" s="28">
        <v>2293</v>
      </c>
      <c r="Q92" s="21">
        <f t="shared" ref="Q92:Q96" si="26">SUM(O92-P92)</f>
        <v>88</v>
      </c>
      <c r="R92" s="101">
        <v>0.04</v>
      </c>
    </row>
    <row r="93" spans="1:19" s="3" customFormat="1" ht="18">
      <c r="A93" s="20" t="s">
        <v>88</v>
      </c>
      <c r="B93" s="20"/>
      <c r="C93" s="21">
        <v>0</v>
      </c>
      <c r="D93" s="61">
        <v>605</v>
      </c>
      <c r="E93" s="28"/>
      <c r="F93" s="28"/>
      <c r="G93" s="21"/>
      <c r="H93" s="21"/>
      <c r="I93" s="21"/>
      <c r="J93" s="28"/>
      <c r="K93" s="21"/>
      <c r="L93" s="21"/>
      <c r="M93" s="21"/>
      <c r="N93" s="73"/>
      <c r="O93" s="21">
        <v>0</v>
      </c>
      <c r="P93" s="28">
        <v>2149</v>
      </c>
      <c r="Q93" s="28" t="s">
        <v>75</v>
      </c>
      <c r="R93" s="28" t="s">
        <v>75</v>
      </c>
    </row>
    <row r="94" spans="1:19" s="3" customFormat="1" ht="18">
      <c r="A94" s="20" t="s">
        <v>70</v>
      </c>
      <c r="B94" s="20"/>
      <c r="C94" s="21">
        <v>576</v>
      </c>
      <c r="D94" s="62">
        <v>674</v>
      </c>
      <c r="E94" s="26"/>
      <c r="F94" s="28"/>
      <c r="G94" s="21"/>
      <c r="H94" s="21"/>
      <c r="I94" s="21"/>
      <c r="J94" s="28"/>
      <c r="K94" s="21"/>
      <c r="L94" s="21"/>
      <c r="M94" s="21"/>
      <c r="N94" s="73"/>
      <c r="O94" s="21">
        <f t="shared" si="25"/>
        <v>1250</v>
      </c>
      <c r="P94" s="93">
        <v>592</v>
      </c>
      <c r="Q94" s="21">
        <f t="shared" si="26"/>
        <v>658</v>
      </c>
      <c r="R94" s="101">
        <v>0.53</v>
      </c>
    </row>
    <row r="95" spans="1:19" s="3" customFormat="1" ht="15.6" customHeight="1">
      <c r="A95" s="20" t="s">
        <v>86</v>
      </c>
      <c r="B95" s="20"/>
      <c r="C95" s="21">
        <v>527</v>
      </c>
      <c r="D95" s="62">
        <v>483</v>
      </c>
      <c r="E95" s="26"/>
      <c r="F95" s="28"/>
      <c r="G95" s="21"/>
      <c r="H95" s="21"/>
      <c r="I95" s="21"/>
      <c r="J95" s="28"/>
      <c r="K95" s="21"/>
      <c r="L95" s="21"/>
      <c r="M95" s="21"/>
      <c r="N95" s="73"/>
      <c r="O95" s="21">
        <f t="shared" si="25"/>
        <v>1010</v>
      </c>
      <c r="P95" s="93">
        <v>1182</v>
      </c>
      <c r="Q95" s="21">
        <f t="shared" si="26"/>
        <v>-172</v>
      </c>
      <c r="R95" s="101">
        <v>-0.15</v>
      </c>
    </row>
    <row r="96" spans="1:19" s="3" customFormat="1" ht="15.6" customHeight="1">
      <c r="A96" s="20" t="s">
        <v>72</v>
      </c>
      <c r="B96" s="65"/>
      <c r="C96" s="45">
        <v>138</v>
      </c>
      <c r="D96" s="45">
        <v>379</v>
      </c>
      <c r="E96" s="45"/>
      <c r="F96" s="29"/>
      <c r="G96" s="29"/>
      <c r="H96" s="45"/>
      <c r="I96" s="45"/>
      <c r="J96" s="45"/>
      <c r="K96" s="29"/>
      <c r="L96" s="45"/>
      <c r="M96" s="45"/>
      <c r="N96" s="74"/>
      <c r="O96" s="23">
        <f t="shared" si="25"/>
        <v>517</v>
      </c>
      <c r="P96" s="94">
        <v>808</v>
      </c>
      <c r="Q96" s="23">
        <f t="shared" si="26"/>
        <v>-291</v>
      </c>
      <c r="R96" s="102">
        <v>-0.36</v>
      </c>
    </row>
    <row r="97" spans="1:19" s="3" customFormat="1" ht="19.5" customHeight="1">
      <c r="A97" s="19" t="s">
        <v>59</v>
      </c>
      <c r="B97" s="19"/>
      <c r="C97" s="25">
        <f>SUM(C90:C96)</f>
        <v>4727</v>
      </c>
      <c r="D97" s="25">
        <f>SUM(D90:D96)</f>
        <v>5098</v>
      </c>
      <c r="E97" s="25"/>
      <c r="F97" s="25"/>
      <c r="G97" s="25"/>
      <c r="H97" s="25"/>
      <c r="I97" s="25"/>
      <c r="J97" s="25"/>
      <c r="K97" s="25"/>
      <c r="L97" s="25"/>
      <c r="M97" s="25"/>
      <c r="N97" s="69"/>
      <c r="O97" s="25">
        <f>SUM(O90:O96)</f>
        <v>9220</v>
      </c>
      <c r="P97" s="25">
        <f>SUM(P90:P96)</f>
        <v>8949</v>
      </c>
      <c r="Q97" s="25">
        <f>SUM(Q90:Q96)</f>
        <v>1033</v>
      </c>
      <c r="R97" s="115">
        <v>0.03</v>
      </c>
      <c r="S97" s="40"/>
    </row>
    <row r="98" spans="1:19" s="3" customFormat="1" ht="6.6" customHeight="1">
      <c r="A98" s="58"/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116"/>
      <c r="S98" s="40"/>
    </row>
    <row r="99" spans="1:19">
      <c r="A99" s="39" t="s">
        <v>79</v>
      </c>
      <c r="C99" s="43"/>
      <c r="D99" s="43"/>
      <c r="E99" s="43"/>
      <c r="F99" s="44"/>
      <c r="G99" s="42"/>
      <c r="H99" s="42"/>
      <c r="I99" s="42"/>
      <c r="J99" s="42"/>
      <c r="K99" s="42"/>
      <c r="L99" s="42"/>
      <c r="M99" s="42"/>
      <c r="N99" s="42"/>
      <c r="O99" s="117"/>
      <c r="P99" s="43"/>
      <c r="Q99" s="42"/>
    </row>
    <row r="100" spans="1:19">
      <c r="A100" s="39"/>
      <c r="C100" s="43"/>
      <c r="D100" s="43"/>
      <c r="E100" s="43"/>
      <c r="F100" s="44"/>
      <c r="G100" s="42"/>
      <c r="H100" s="42"/>
      <c r="I100" s="42"/>
      <c r="J100" s="42"/>
      <c r="K100" s="42"/>
      <c r="L100" s="42"/>
      <c r="M100" s="42"/>
      <c r="N100" s="42"/>
      <c r="O100" s="117"/>
      <c r="P100" s="43"/>
      <c r="Q100" s="42"/>
    </row>
    <row r="101" spans="1:19">
      <c r="A101" s="39"/>
    </row>
  </sheetData>
  <mergeCells count="4">
    <mergeCell ref="A1:Q1"/>
    <mergeCell ref="A80:B80"/>
    <mergeCell ref="A81:B81"/>
    <mergeCell ref="A82:B82"/>
  </mergeCells>
  <phoneticPr fontId="0" type="noConversion"/>
  <conditionalFormatting sqref="S14:T14">
    <cfRule type="expression" priority="1" stopIfTrue="1">
      <formula>P10:P10-Q10</formula>
    </cfRule>
  </conditionalFormatting>
  <printOptions gridLines="1" gridLinesSet="0"/>
  <pageMargins left="0.5" right="0.25" top="0.1" bottom="0.1" header="0.15" footer="0.15"/>
  <pageSetup scale="65" orientation="landscape" useFirstPageNumber="1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2001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Ch99</vt:lpstr>
      <vt:lpstr>'2001'!Print_Area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</dc:title>
  <dc:subject>Ploice Report</dc:subject>
  <dc:creator>GRM</dc:creator>
  <cp:lastModifiedBy>c.breza</cp:lastModifiedBy>
  <cp:lastPrinted>2023-02-03T16:34:43Z</cp:lastPrinted>
  <dcterms:created xsi:type="dcterms:W3CDTF">2000-02-08T18:12:04Z</dcterms:created>
  <dcterms:modified xsi:type="dcterms:W3CDTF">2023-03-06T20:27:47Z</dcterms:modified>
</cp:coreProperties>
</file>