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definedNames>
    <definedName name="_xlnm.Print_Area" localSheetId="1">'2001'!$A$1:$R$100</definedName>
  </definedNames>
  <calcPr calcId="125725"/>
</workbook>
</file>

<file path=xl/calcChain.xml><?xml version="1.0" encoding="utf-8"?>
<calcChain xmlns="http://schemas.openxmlformats.org/spreadsheetml/2006/main">
  <c r="Q86" i="7"/>
  <c r="O86"/>
  <c r="Q76"/>
  <c r="Q75"/>
  <c r="Q74"/>
  <c r="Q73"/>
  <c r="O76"/>
  <c r="O75"/>
  <c r="O74"/>
  <c r="O73"/>
  <c r="Q82"/>
  <c r="Q81"/>
  <c r="Q80"/>
  <c r="O90"/>
  <c r="N97" l="1"/>
  <c r="M97"/>
  <c r="L97"/>
  <c r="K97"/>
  <c r="J97"/>
  <c r="I97"/>
  <c r="P97" l="1"/>
  <c r="P85"/>
  <c r="P71"/>
  <c r="P39"/>
  <c r="P23"/>
  <c r="O96"/>
  <c r="O95"/>
  <c r="O94"/>
  <c r="O92"/>
  <c r="O91"/>
  <c r="O84"/>
  <c r="Q84" s="1"/>
  <c r="O83"/>
  <c r="Q83" s="1"/>
  <c r="O79"/>
  <c r="Q79" s="1"/>
  <c r="O78"/>
  <c r="Q78" s="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46"/>
  <c r="O45"/>
  <c r="O44"/>
  <c r="O43"/>
  <c r="O38"/>
  <c r="O37"/>
  <c r="O36"/>
  <c r="O35"/>
  <c r="O34"/>
  <c r="O33"/>
  <c r="O32"/>
  <c r="O31"/>
  <c r="O30"/>
  <c r="O29"/>
  <c r="O28"/>
  <c r="O27"/>
  <c r="O26"/>
  <c r="O22"/>
  <c r="O21"/>
  <c r="O20"/>
  <c r="O19"/>
  <c r="O18"/>
  <c r="O17"/>
  <c r="O16"/>
  <c r="O15"/>
  <c r="O11"/>
  <c r="O10"/>
  <c r="H97"/>
  <c r="G97"/>
  <c r="F97"/>
  <c r="E97"/>
  <c r="D97"/>
  <c r="P76"/>
  <c r="C76"/>
  <c r="P86" l="1"/>
  <c r="P41"/>
  <c r="P12"/>
  <c r="O85" l="1"/>
  <c r="Q96"/>
  <c r="C97"/>
  <c r="Q85" l="1"/>
  <c r="O97"/>
  <c r="Q97" s="1"/>
  <c r="Q70"/>
  <c r="C71"/>
  <c r="O71" l="1"/>
  <c r="Q11"/>
  <c r="O12" l="1"/>
  <c r="Q38"/>
  <c r="Q37"/>
  <c r="Q34"/>
  <c r="Q33"/>
  <c r="Q32"/>
  <c r="Q31"/>
  <c r="Q30"/>
  <c r="Q28"/>
  <c r="Q22"/>
  <c r="Q21"/>
  <c r="Q20"/>
  <c r="Q19"/>
  <c r="Q18"/>
  <c r="Q17"/>
  <c r="Q16"/>
  <c r="O39" l="1"/>
  <c r="Q15"/>
  <c r="Q23" s="1"/>
  <c r="O23"/>
  <c r="Q35"/>
  <c r="Q29"/>
  <c r="Q36"/>
  <c r="C23"/>
  <c r="Q10"/>
  <c r="Q12" s="1"/>
  <c r="O41" l="1"/>
  <c r="C41"/>
  <c r="C85"/>
  <c r="C86" s="1"/>
  <c r="C12"/>
  <c r="Q69" l="1"/>
  <c r="Q68"/>
  <c r="Q67"/>
  <c r="Q66"/>
  <c r="Q65"/>
  <c r="Q64"/>
  <c r="Q63"/>
  <c r="Q62"/>
  <c r="Q61"/>
  <c r="Q60"/>
  <c r="Q59"/>
  <c r="Q58"/>
  <c r="Q57"/>
  <c r="Q56"/>
  <c r="Q55"/>
  <c r="Q54"/>
  <c r="Q53"/>
  <c r="Q52"/>
  <c r="Q46"/>
  <c r="Q45"/>
  <c r="Q44"/>
  <c r="Q43"/>
  <c r="Q27"/>
  <c r="Q95"/>
  <c r="Q94"/>
  <c r="Q92"/>
  <c r="Q91"/>
  <c r="Q71" l="1"/>
  <c r="Q26"/>
  <c r="Q39" s="1"/>
  <c r="Q41" s="1"/>
</calcChain>
</file>

<file path=xl/sharedStrings.xml><?xml version="1.0" encoding="utf-8"?>
<sst xmlns="http://schemas.openxmlformats.org/spreadsheetml/2006/main" count="131" uniqueCount="90">
  <si>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</si>
  <si>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</si>
  <si>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</si>
  <si>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</si>
  <si>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</si>
  <si>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</si>
  <si>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</si>
  <si>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</si>
  <si>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</si>
  <si>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</si>
  <si>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</si>
  <si>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</si>
  <si>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</si>
  <si>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</si>
  <si>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</si>
  <si>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</si>
  <si>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</si>
  <si>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</si>
  <si>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</si>
  <si>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</si>
  <si>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</si>
  <si>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</si>
  <si>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</si>
  <si>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</si>
  <si>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</si>
  <si>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</si>
  <si>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</si>
  <si>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</si>
  <si>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</si>
  <si>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</si>
  <si>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</si>
  <si>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</si>
  <si>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</si>
  <si>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</si>
  <si>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</si>
  <si>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</si>
  <si>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</si>
  <si>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</si>
  <si>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</si>
  <si>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</si>
  <si>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</si>
  <si>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</si>
  <si>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</si>
  <si>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</si>
  <si>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</si>
  <si>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</si>
  <si>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</si>
  <si>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</si>
  <si>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</si>
  <si>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</si>
  <si>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</si>
  <si>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</si>
  <si>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</si>
  <si>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</si>
  <si>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Reimburs. Programs</t>
  </si>
  <si>
    <t>Boro Vehicle Fines</t>
  </si>
  <si>
    <t>Weapons</t>
  </si>
  <si>
    <t>Truancy</t>
  </si>
  <si>
    <t>%</t>
  </si>
  <si>
    <t>VEHICLE TOTALS</t>
  </si>
  <si>
    <t>Bicycle Theft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</si>
  <si>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</si>
  <si>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</si>
  <si>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</si>
  <si>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</si>
  <si>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</si>
  <si>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</si>
  <si>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</si>
  <si>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</si>
  <si>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</si>
  <si>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#46-08</t>
  </si>
  <si>
    <t>State Police Fines</t>
  </si>
  <si>
    <t>2014FORD   #46-10</t>
  </si>
  <si>
    <t>2018FORD</t>
  </si>
  <si>
    <t>2022FORD</t>
  </si>
  <si>
    <t>-</t>
  </si>
  <si>
    <t>MORRISVILLE POLICE DEPARTMENT MONTHLY REPORT 2023</t>
  </si>
  <si>
    <t>January 2023</t>
  </si>
  <si>
    <t>2023</t>
  </si>
  <si>
    <t>22-23</t>
  </si>
  <si>
    <t>*Vehicle #46-02 - new November 2022</t>
  </si>
  <si>
    <t>#46-02*</t>
  </si>
  <si>
    <t>#46-07</t>
  </si>
  <si>
    <t>#46-04</t>
  </si>
  <si>
    <t>Meter Collectins</t>
  </si>
  <si>
    <t>Scale</t>
  </si>
  <si>
    <t>Bicycle Aution</t>
  </si>
  <si>
    <t>2015FORD   #46-09**</t>
  </si>
  <si>
    <t>2014FORD   #46-05**</t>
  </si>
  <si>
    <t>**Vehicles #05 &amp;  #09 out of service in January 2022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</si>
</sst>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5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  <font>
      <i/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49" fontId="19" fillId="0" borderId="0" xfId="0" applyNumberFormat="1" applyFont="1" applyAlignment="1">
      <alignment horizontal="left"/>
    </xf>
    <xf numFmtId="0" fontId="5" fillId="0" borderId="0" xfId="0" applyFont="1"/>
    <xf numFmtId="0" fontId="20" fillId="0" borderId="0" xfId="0" applyFont="1" applyAlignment="1">
      <alignment horizontal="left"/>
    </xf>
    <xf numFmtId="17" fontId="12" fillId="0" borderId="0" xfId="0" applyNumberFormat="1" applyFont="1"/>
    <xf numFmtId="3" fontId="16" fillId="0" borderId="0" xfId="0" applyNumberFormat="1" applyFont="1"/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49" fontId="23" fillId="0" borderId="0" xfId="0" applyNumberFormat="1" applyFont="1" applyAlignment="1">
      <alignment horizontal="left"/>
    </xf>
    <xf numFmtId="3" fontId="24" fillId="0" borderId="0" xfId="0" applyNumberFormat="1" applyFont="1" applyAlignment="1" applyProtection="1">
      <alignment horizontal="right"/>
      <protection locked="0"/>
    </xf>
    <xf numFmtId="0" fontId="11" fillId="0" borderId="0" xfId="0" applyFont="1"/>
    <xf numFmtId="0" fontId="21" fillId="0" borderId="0" xfId="0" applyFont="1" applyAlignment="1">
      <alignment horizontal="center"/>
    </xf>
    <xf numFmtId="0" fontId="6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3" fontId="11" fillId="0" borderId="2" xfId="0" applyNumberFormat="1" applyFont="1" applyBorder="1"/>
    <xf numFmtId="3" fontId="11" fillId="0" borderId="2" xfId="0" applyNumberFormat="1" applyFont="1" applyBorder="1" applyProtection="1">
      <protection locked="0"/>
    </xf>
    <xf numFmtId="3" fontId="11" fillId="0" borderId="2" xfId="0" applyNumberFormat="1" applyFont="1" applyBorder="1" applyAlignment="1">
      <alignment horizontal="center"/>
    </xf>
    <xf numFmtId="0" fontId="2" fillId="0" borderId="2" xfId="0" applyFont="1" applyBorder="1"/>
    <xf numFmtId="3" fontId="15" fillId="0" borderId="2" xfId="0" applyNumberFormat="1" applyFont="1" applyBorder="1" applyAlignment="1" applyProtection="1">
      <alignment horizontal="right"/>
      <protection locked="0"/>
    </xf>
    <xf numFmtId="3" fontId="15" fillId="0" borderId="2" xfId="0" applyNumberFormat="1" applyFont="1" applyBorder="1" applyProtection="1">
      <protection locked="0"/>
    </xf>
    <xf numFmtId="3" fontId="16" fillId="0" borderId="2" xfId="0" applyNumberFormat="1" applyFont="1" applyBorder="1" applyAlignment="1">
      <alignment horizontal="right"/>
    </xf>
    <xf numFmtId="3" fontId="16" fillId="0" borderId="2" xfId="0" applyNumberFormat="1" applyFont="1" applyBorder="1" applyProtection="1">
      <protection locked="0"/>
    </xf>
    <xf numFmtId="3" fontId="8" fillId="0" borderId="2" xfId="0" applyNumberFormat="1" applyFont="1" applyBorder="1"/>
    <xf numFmtId="3" fontId="9" fillId="0" borderId="2" xfId="0" applyNumberFormat="1" applyFont="1" applyBorder="1" applyProtection="1">
      <protection locked="0"/>
    </xf>
    <xf numFmtId="3" fontId="12" fillId="0" borderId="2" xfId="0" applyNumberFormat="1" applyFont="1" applyBorder="1" applyAlignment="1">
      <alignment horizontal="center"/>
    </xf>
    <xf numFmtId="3" fontId="10" fillId="0" borderId="2" xfId="0" applyNumberFormat="1" applyFont="1" applyBorder="1"/>
    <xf numFmtId="3" fontId="7" fillId="0" borderId="2" xfId="0" applyNumberFormat="1" applyFont="1" applyBorder="1" applyAlignment="1">
      <alignment horizontal="center"/>
    </xf>
    <xf numFmtId="3" fontId="15" fillId="0" borderId="2" xfId="0" applyNumberFormat="1" applyFont="1" applyBorder="1"/>
    <xf numFmtId="3" fontId="11" fillId="0" borderId="2" xfId="0" applyNumberFormat="1" applyFont="1" applyBorder="1" applyProtection="1"/>
    <xf numFmtId="3" fontId="16" fillId="0" borderId="2" xfId="0" applyNumberFormat="1" applyFont="1" applyBorder="1"/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3" fontId="11" fillId="0" borderId="1" xfId="0" applyNumberFormat="1" applyFont="1" applyBorder="1" applyProtection="1">
      <protection locked="0"/>
    </xf>
    <xf numFmtId="3" fontId="11" fillId="0" borderId="0" xfId="0" applyNumberFormat="1" applyFont="1" applyBorder="1"/>
    <xf numFmtId="3" fontId="11" fillId="0" borderId="1" xfId="0" applyNumberFormat="1" applyFont="1" applyBorder="1"/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 horizontal="right"/>
    </xf>
    <xf numFmtId="37" fontId="15" fillId="0" borderId="0" xfId="1" applyNumberFormat="1" applyFont="1" applyAlignment="1" applyProtection="1">
      <alignment horizontal="right"/>
      <protection locked="0"/>
    </xf>
    <xf numFmtId="37" fontId="16" fillId="0" borderId="0" xfId="1" applyNumberFormat="1" applyFont="1" applyAlignment="1" applyProtection="1">
      <alignment horizontal="right"/>
      <protection locked="0"/>
    </xf>
    <xf numFmtId="0" fontId="21" fillId="0" borderId="0" xfId="0" applyFont="1" applyAlignment="1">
      <alignment horizontal="center"/>
    </xf>
    <xf numFmtId="3" fontId="11" fillId="0" borderId="0" xfId="0" applyNumberFormat="1" applyFont="1" applyBorder="1" applyProtection="1">
      <protection locked="0"/>
    </xf>
    <xf numFmtId="49" fontId="7" fillId="0" borderId="0" xfId="0" applyNumberFormat="1" applyFont="1" applyAlignment="1">
      <alignment horizontal="center"/>
    </xf>
    <xf numFmtId="3" fontId="12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 applyProtection="1">
      <alignment horizontal="center"/>
    </xf>
    <xf numFmtId="3" fontId="1" fillId="0" borderId="0" xfId="0" applyNumberFormat="1" applyFont="1" applyProtection="1">
      <protection locked="0"/>
    </xf>
    <xf numFmtId="1" fontId="6" fillId="0" borderId="0" xfId="0" applyNumberFormat="1" applyFont="1"/>
    <xf numFmtId="1" fontId="6" fillId="0" borderId="0" xfId="0" applyNumberFormat="1" applyFont="1" applyAlignment="1">
      <alignment horizontal="centerContinuous"/>
    </xf>
    <xf numFmtId="0" fontId="19" fillId="0" borderId="0" xfId="0" applyNumberFormat="1" applyFont="1" applyAlignment="1">
      <alignment horizontal="center"/>
    </xf>
    <xf numFmtId="9" fontId="15" fillId="0" borderId="0" xfId="0" applyNumberFormat="1" applyFont="1"/>
    <xf numFmtId="9" fontId="16" fillId="0" borderId="0" xfId="0" applyNumberFormat="1" applyFont="1"/>
    <xf numFmtId="9" fontId="11" fillId="0" borderId="0" xfId="0" applyNumberFormat="1" applyFont="1"/>
    <xf numFmtId="9" fontId="15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10" fontId="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0" fontId="9" fillId="0" borderId="0" xfId="0" applyFont="1"/>
    <xf numFmtId="9" fontId="19" fillId="0" borderId="0" xfId="2" applyFont="1"/>
    <xf numFmtId="0" fontId="19" fillId="0" borderId="0" xfId="0" applyFont="1" applyAlignment="1">
      <alignment horizontal="center"/>
    </xf>
    <xf numFmtId="9" fontId="16" fillId="0" borderId="0" xfId="2" applyFont="1" applyAlignment="1">
      <alignment horizontal="right"/>
    </xf>
    <xf numFmtId="49" fontId="15" fillId="0" borderId="0" xfId="0" applyNumberFormat="1" applyFont="1" applyAlignment="1">
      <alignment horizontal="right"/>
    </xf>
    <xf numFmtId="9" fontId="11" fillId="0" borderId="0" xfId="2" applyFont="1" applyProtection="1">
      <protection locked="0"/>
    </xf>
    <xf numFmtId="9" fontId="18" fillId="0" borderId="0" xfId="2" applyFont="1" applyProtection="1"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11" fillId="0" borderId="3" xfId="0" applyNumberFormat="1" applyFont="1" applyBorder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26947712"/>
        <c:axId val="126949248"/>
      </c:barChart>
      <c:catAx>
        <c:axId val="12694771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949248"/>
        <c:crosses val="autoZero"/>
        <c:lblAlgn val="ctr"/>
        <c:lblOffset val="100"/>
        <c:tickLblSkip val="1"/>
        <c:tickMarkSkip val="1"/>
      </c:catAx>
      <c:valAx>
        <c:axId val="1269492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947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2318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zoomScale="98" zoomScaleNormal="98" workbookViewId="0">
      <pane xSplit="2" ySplit="9" topLeftCell="C70" activePane="bottomRight" state="frozen"/>
      <selection pane="topRight" activeCell="C1" sqref="C1"/>
      <selection pane="bottomLeft" activeCell="A10" sqref="A10"/>
      <selection pane="bottomRight" activeCell="L84" sqref="L84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1" customWidth="1"/>
    <col min="16" max="16" width="9.8984375" style="1" customWidth="1"/>
    <col min="17" max="17" width="10.09765625" style="1" customWidth="1"/>
    <col min="18" max="18" width="11.8984375" style="1" customWidth="1"/>
    <col min="19" max="16384" width="9" style="1"/>
  </cols>
  <sheetData>
    <row r="1" spans="1:18" ht="21.6" customHeight="1">
      <c r="A1" s="120" t="s">
        <v>76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6"/>
    </row>
    <row r="2" spans="1:18" ht="18">
      <c r="A2" s="66"/>
      <c r="B2" s="66"/>
      <c r="C2" s="97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97"/>
      <c r="P2" s="85"/>
      <c r="Q2" s="97"/>
      <c r="R2" s="6"/>
    </row>
    <row r="3" spans="1:18">
      <c r="A3" s="6" t="s">
        <v>0</v>
      </c>
      <c r="B3" s="6"/>
      <c r="C3" s="6" t="s">
        <v>1</v>
      </c>
      <c r="D3" s="6"/>
      <c r="E3" s="6"/>
      <c r="F3" s="48"/>
      <c r="G3" s="6"/>
      <c r="H3" s="6"/>
      <c r="I3" s="6"/>
      <c r="J3" s="6"/>
      <c r="K3" s="6"/>
      <c r="L3" s="6"/>
      <c r="M3" s="6"/>
      <c r="N3" s="6"/>
      <c r="O3" s="19"/>
      <c r="P3" s="19"/>
      <c r="Q3" s="103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9"/>
      <c r="P4" s="19"/>
      <c r="Q4" s="103"/>
      <c r="R4" s="6"/>
    </row>
    <row r="5" spans="1:18" ht="21">
      <c r="A5" s="6" t="s">
        <v>2</v>
      </c>
      <c r="B5" s="6"/>
      <c r="C5" s="6" t="s">
        <v>3</v>
      </c>
      <c r="D5" s="6"/>
      <c r="E5" s="63"/>
      <c r="F5" s="49"/>
      <c r="G5" s="56"/>
      <c r="H5" s="50" t="s">
        <v>77</v>
      </c>
      <c r="I5" s="51"/>
      <c r="J5" s="59"/>
      <c r="K5" s="6"/>
      <c r="L5" s="6"/>
      <c r="M5" s="6"/>
      <c r="N5" s="6"/>
      <c r="O5" s="19"/>
      <c r="P5" s="19"/>
      <c r="Q5" s="103" t="s">
        <v>39</v>
      </c>
      <c r="R5" s="6"/>
    </row>
    <row r="6" spans="1:18">
      <c r="A6" s="46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53"/>
      <c r="Q6" s="104"/>
      <c r="R6" s="6"/>
    </row>
    <row r="7" spans="1:18" ht="17.399999999999999">
      <c r="A7" s="53" t="s">
        <v>5</v>
      </c>
      <c r="B7" s="52"/>
      <c r="C7" s="52"/>
      <c r="D7" s="52"/>
      <c r="E7" s="52"/>
      <c r="F7" s="52"/>
      <c r="G7" s="7"/>
      <c r="H7" s="7"/>
      <c r="I7" s="7"/>
      <c r="J7" s="7"/>
      <c r="K7" s="52"/>
      <c r="L7" s="52"/>
      <c r="M7" s="52"/>
      <c r="N7" s="52"/>
      <c r="O7" s="53"/>
      <c r="P7" s="53"/>
      <c r="Q7" s="104"/>
      <c r="R7" s="6"/>
    </row>
    <row r="8" spans="1:18" ht="17.399999999999999">
      <c r="A8" s="53"/>
      <c r="B8" s="52"/>
      <c r="C8" s="52"/>
      <c r="D8" s="52"/>
      <c r="E8" s="52"/>
      <c r="F8" s="52"/>
      <c r="G8" s="7"/>
      <c r="H8" s="7"/>
      <c r="I8" s="7"/>
      <c r="J8" s="7"/>
      <c r="K8" s="52"/>
      <c r="L8" s="52"/>
      <c r="M8" s="52"/>
      <c r="N8" s="67"/>
      <c r="O8" s="86" t="s">
        <v>41</v>
      </c>
      <c r="P8" s="86" t="s">
        <v>41</v>
      </c>
      <c r="Q8" s="86" t="s">
        <v>69</v>
      </c>
      <c r="R8" s="17"/>
    </row>
    <row r="9" spans="1:18" ht="18">
      <c r="A9" s="54"/>
      <c r="B9" s="55"/>
      <c r="C9" s="12" t="s">
        <v>42</v>
      </c>
      <c r="D9" s="12" t="s">
        <v>43</v>
      </c>
      <c r="E9" s="12" t="s">
        <v>44</v>
      </c>
      <c r="F9" s="12" t="s">
        <v>45</v>
      </c>
      <c r="G9" s="12" t="s">
        <v>46</v>
      </c>
      <c r="H9" s="12" t="s">
        <v>47</v>
      </c>
      <c r="I9" s="12" t="s">
        <v>48</v>
      </c>
      <c r="J9" s="12" t="s">
        <v>49</v>
      </c>
      <c r="K9" s="12" t="s">
        <v>50</v>
      </c>
      <c r="L9" s="12" t="s">
        <v>51</v>
      </c>
      <c r="M9" s="12" t="s">
        <v>52</v>
      </c>
      <c r="N9" s="68" t="s">
        <v>53</v>
      </c>
      <c r="O9" s="99" t="s">
        <v>78</v>
      </c>
      <c r="P9" s="87">
        <v>2022</v>
      </c>
      <c r="Q9" s="99" t="s">
        <v>79</v>
      </c>
      <c r="R9" s="105" t="s">
        <v>58</v>
      </c>
    </row>
    <row r="10" spans="1:18" s="3" customFormat="1" ht="18">
      <c r="A10" s="6" t="s">
        <v>40</v>
      </c>
      <c r="B10" s="6"/>
      <c r="C10" s="21">
        <v>374</v>
      </c>
      <c r="D10" s="20"/>
      <c r="E10" s="20"/>
      <c r="F10" s="21"/>
      <c r="G10" s="21"/>
      <c r="H10" s="21"/>
      <c r="I10" s="20"/>
      <c r="J10" s="21"/>
      <c r="K10" s="21"/>
      <c r="L10" s="21"/>
      <c r="M10" s="21"/>
      <c r="N10" s="74"/>
      <c r="O10" s="21">
        <f>+SUM(C10:N10)</f>
        <v>374</v>
      </c>
      <c r="P10" s="21">
        <v>379</v>
      </c>
      <c r="Q10" s="21">
        <f>SUM(O10-P10)</f>
        <v>-5</v>
      </c>
      <c r="R10" s="106">
        <v>-0.01</v>
      </c>
    </row>
    <row r="11" spans="1:18" s="3" customFormat="1" ht="18">
      <c r="A11" s="17" t="s">
        <v>6</v>
      </c>
      <c r="B11" s="17"/>
      <c r="C11" s="23">
        <v>409</v>
      </c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84"/>
      <c r="O11" s="23">
        <f>+SUM(C11:N11)</f>
        <v>409</v>
      </c>
      <c r="P11" s="23">
        <v>417</v>
      </c>
      <c r="Q11" s="23">
        <f>SUM(O11-P11)</f>
        <v>-8</v>
      </c>
      <c r="R11" s="107">
        <v>-0.02</v>
      </c>
    </row>
    <row r="12" spans="1:18" s="3" customFormat="1" ht="18">
      <c r="A12" s="19" t="s">
        <v>7</v>
      </c>
      <c r="B12" s="19"/>
      <c r="C12" s="24">
        <f t="shared" ref="C12" si="0">SUM(C10:C11)</f>
        <v>783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69"/>
      <c r="O12" s="98">
        <f>+SUM(O10+O11)</f>
        <v>783</v>
      </c>
      <c r="P12" s="25">
        <f>SUM(P10:P11)</f>
        <v>796</v>
      </c>
      <c r="Q12" s="25">
        <f>SUM(Q10:Q11)</f>
        <v>-13</v>
      </c>
      <c r="R12" s="108">
        <v>-0.02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82"/>
      <c r="O13" s="26"/>
      <c r="P13" s="88"/>
      <c r="Q13" s="20"/>
      <c r="R13" s="20"/>
    </row>
    <row r="14" spans="1:18" s="3" customFormat="1" ht="18">
      <c r="A14" s="19" t="s">
        <v>67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82"/>
      <c r="O14" s="26"/>
      <c r="P14" s="27"/>
      <c r="Q14" s="26"/>
      <c r="R14" s="20"/>
    </row>
    <row r="15" spans="1:18" s="3" customFormat="1" ht="18">
      <c r="A15" s="6" t="s">
        <v>8</v>
      </c>
      <c r="B15" s="6"/>
      <c r="C15" s="21">
        <v>0</v>
      </c>
      <c r="D15" s="20"/>
      <c r="E15" s="21"/>
      <c r="F15" s="21"/>
      <c r="G15" s="21"/>
      <c r="H15" s="21"/>
      <c r="I15" s="20"/>
      <c r="J15" s="28"/>
      <c r="K15" s="21"/>
      <c r="L15" s="21"/>
      <c r="M15" s="21"/>
      <c r="N15" s="74"/>
      <c r="O15" s="21">
        <f t="shared" ref="O15:O22" si="1">+SUM(C15:N15)</f>
        <v>0</v>
      </c>
      <c r="P15" s="21">
        <v>0</v>
      </c>
      <c r="Q15" s="21">
        <f t="shared" ref="Q15:Q22" si="2">SUM(O15-P15)</f>
        <v>0</v>
      </c>
      <c r="R15" s="109">
        <v>0</v>
      </c>
    </row>
    <row r="16" spans="1:18" s="3" customFormat="1" ht="18">
      <c r="A16" s="6" t="s">
        <v>9</v>
      </c>
      <c r="B16" s="6"/>
      <c r="C16" s="21">
        <v>0</v>
      </c>
      <c r="D16" s="20"/>
      <c r="E16" s="21"/>
      <c r="F16" s="21"/>
      <c r="G16" s="21"/>
      <c r="H16" s="21"/>
      <c r="I16" s="20"/>
      <c r="J16" s="21"/>
      <c r="K16" s="21"/>
      <c r="L16" s="21"/>
      <c r="M16" s="21"/>
      <c r="N16" s="74"/>
      <c r="O16" s="21">
        <f t="shared" si="1"/>
        <v>0</v>
      </c>
      <c r="P16" s="21">
        <v>0</v>
      </c>
      <c r="Q16" s="21">
        <f t="shared" si="2"/>
        <v>0</v>
      </c>
      <c r="R16" s="106">
        <v>0</v>
      </c>
    </row>
    <row r="17" spans="1:18" s="3" customFormat="1" ht="18">
      <c r="A17" s="6" t="s">
        <v>12</v>
      </c>
      <c r="B17" s="6"/>
      <c r="C17" s="21">
        <v>0</v>
      </c>
      <c r="D17" s="20"/>
      <c r="E17" s="21"/>
      <c r="F17" s="21"/>
      <c r="G17" s="21"/>
      <c r="H17" s="21"/>
      <c r="I17" s="20"/>
      <c r="J17" s="21"/>
      <c r="K17" s="21"/>
      <c r="L17" s="21"/>
      <c r="M17" s="21"/>
      <c r="N17" s="74"/>
      <c r="O17" s="21">
        <f t="shared" si="1"/>
        <v>0</v>
      </c>
      <c r="P17" s="21">
        <v>0</v>
      </c>
      <c r="Q17" s="21">
        <f t="shared" si="2"/>
        <v>0</v>
      </c>
      <c r="R17" s="106">
        <v>0</v>
      </c>
    </row>
    <row r="18" spans="1:18" s="3" customFormat="1" ht="18">
      <c r="A18" s="6" t="s">
        <v>63</v>
      </c>
      <c r="B18" s="6"/>
      <c r="C18" s="21">
        <v>2</v>
      </c>
      <c r="D18" s="20"/>
      <c r="E18" s="21"/>
      <c r="F18" s="21"/>
      <c r="G18" s="21"/>
      <c r="H18" s="21"/>
      <c r="I18" s="20"/>
      <c r="J18" s="21"/>
      <c r="K18" s="21"/>
      <c r="L18" s="21"/>
      <c r="M18" s="21"/>
      <c r="N18" s="74"/>
      <c r="O18" s="21">
        <f t="shared" si="1"/>
        <v>2</v>
      </c>
      <c r="P18" s="21">
        <v>0</v>
      </c>
      <c r="Q18" s="21">
        <f t="shared" si="2"/>
        <v>2</v>
      </c>
      <c r="R18" s="106">
        <v>2</v>
      </c>
    </row>
    <row r="19" spans="1:18" s="3" customFormat="1" ht="18">
      <c r="A19" s="6" t="s">
        <v>13</v>
      </c>
      <c r="B19" s="6"/>
      <c r="C19" s="21">
        <v>1</v>
      </c>
      <c r="D19" s="20"/>
      <c r="E19" s="21"/>
      <c r="F19" s="21"/>
      <c r="G19" s="21"/>
      <c r="H19" s="21"/>
      <c r="I19" s="20"/>
      <c r="J19" s="21"/>
      <c r="K19" s="21"/>
      <c r="L19" s="21"/>
      <c r="M19" s="21"/>
      <c r="N19" s="74"/>
      <c r="O19" s="21">
        <f t="shared" si="1"/>
        <v>1</v>
      </c>
      <c r="P19" s="21">
        <v>1</v>
      </c>
      <c r="Q19" s="21">
        <f t="shared" si="2"/>
        <v>0</v>
      </c>
      <c r="R19" s="106">
        <v>0</v>
      </c>
    </row>
    <row r="20" spans="1:18" s="3" customFormat="1" ht="18">
      <c r="A20" s="6" t="s">
        <v>15</v>
      </c>
      <c r="B20" s="6"/>
      <c r="C20" s="21">
        <v>4</v>
      </c>
      <c r="D20" s="20"/>
      <c r="E20" s="21"/>
      <c r="F20" s="21"/>
      <c r="G20" s="21"/>
      <c r="H20" s="21"/>
      <c r="I20" s="20"/>
      <c r="J20" s="21"/>
      <c r="K20" s="21"/>
      <c r="L20" s="21"/>
      <c r="M20" s="21"/>
      <c r="N20" s="74"/>
      <c r="O20" s="21">
        <f t="shared" si="1"/>
        <v>4</v>
      </c>
      <c r="P20" s="21">
        <v>7</v>
      </c>
      <c r="Q20" s="21">
        <f t="shared" si="2"/>
        <v>-3</v>
      </c>
      <c r="R20" s="106">
        <v>-0.43</v>
      </c>
    </row>
    <row r="21" spans="1:18" s="3" customFormat="1" ht="18">
      <c r="A21" s="6" t="s">
        <v>60</v>
      </c>
      <c r="B21" s="6"/>
      <c r="C21" s="21">
        <v>0</v>
      </c>
      <c r="D21" s="20"/>
      <c r="E21" s="21"/>
      <c r="F21" s="21"/>
      <c r="G21" s="21"/>
      <c r="H21" s="21"/>
      <c r="I21" s="20"/>
      <c r="J21" s="21"/>
      <c r="K21" s="21"/>
      <c r="L21" s="21"/>
      <c r="M21" s="21"/>
      <c r="N21" s="74"/>
      <c r="O21" s="21">
        <f t="shared" si="1"/>
        <v>0</v>
      </c>
      <c r="P21" s="21">
        <v>0</v>
      </c>
      <c r="Q21" s="21">
        <f t="shared" si="2"/>
        <v>0</v>
      </c>
      <c r="R21" s="106">
        <v>0</v>
      </c>
    </row>
    <row r="22" spans="1:18" s="3" customFormat="1" ht="18">
      <c r="A22" s="17" t="s">
        <v>14</v>
      </c>
      <c r="B22" s="17"/>
      <c r="C22" s="23">
        <v>0</v>
      </c>
      <c r="D22" s="29"/>
      <c r="E22" s="23"/>
      <c r="F22" s="23"/>
      <c r="G22" s="23"/>
      <c r="H22" s="23"/>
      <c r="I22" s="22"/>
      <c r="J22" s="23"/>
      <c r="K22" s="23"/>
      <c r="L22" s="23"/>
      <c r="M22" s="23"/>
      <c r="N22" s="76"/>
      <c r="O22" s="23">
        <f t="shared" si="1"/>
        <v>0</v>
      </c>
      <c r="P22" s="23">
        <v>4</v>
      </c>
      <c r="Q22" s="23">
        <f t="shared" si="2"/>
        <v>-4</v>
      </c>
      <c r="R22" s="107">
        <v>-4</v>
      </c>
    </row>
    <row r="23" spans="1:18" s="3" customFormat="1" ht="18">
      <c r="A23" s="19" t="s">
        <v>7</v>
      </c>
      <c r="B23" s="19"/>
      <c r="C23" s="24">
        <f t="shared" ref="C23" si="3">SUM(C15:C22)</f>
        <v>7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69"/>
      <c r="O23" s="98">
        <f t="shared" ref="O23:Q23" si="4">SUM(O15:O22)</f>
        <v>7</v>
      </c>
      <c r="P23" s="89">
        <f t="shared" si="4"/>
        <v>12</v>
      </c>
      <c r="Q23" s="89">
        <f t="shared" si="4"/>
        <v>-5</v>
      </c>
      <c r="R23" s="108">
        <v>-0.42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77"/>
      <c r="O24" s="11"/>
      <c r="P24" s="10"/>
      <c r="Q24" s="11"/>
      <c r="R24" s="57"/>
    </row>
    <row r="25" spans="1:18" s="3" customFormat="1" ht="16.95" customHeight="1">
      <c r="A25" s="19" t="s">
        <v>68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77"/>
      <c r="O25" s="11"/>
      <c r="P25" s="10"/>
      <c r="Q25" s="11"/>
      <c r="R25" s="57"/>
    </row>
    <row r="26" spans="1:18" s="3" customFormat="1" ht="18">
      <c r="A26" s="6" t="s">
        <v>64</v>
      </c>
      <c r="B26" s="6"/>
      <c r="C26" s="21">
        <v>0</v>
      </c>
      <c r="D26" s="27"/>
      <c r="E26" s="21"/>
      <c r="F26" s="21"/>
      <c r="G26" s="21"/>
      <c r="H26" s="21"/>
      <c r="I26" s="20"/>
      <c r="J26" s="21"/>
      <c r="K26" s="21"/>
      <c r="L26" s="21"/>
      <c r="M26" s="21"/>
      <c r="N26" s="74"/>
      <c r="O26" s="21">
        <f t="shared" ref="O26:O38" si="5">+SUM(C26:N26)</f>
        <v>0</v>
      </c>
      <c r="P26" s="21">
        <v>7</v>
      </c>
      <c r="Q26" s="21">
        <f t="shared" ref="Q26:Q27" si="6">SUM(O26-P26)</f>
        <v>-7</v>
      </c>
      <c r="R26" s="106">
        <v>-7</v>
      </c>
    </row>
    <row r="27" spans="1:18" s="3" customFormat="1" ht="18">
      <c r="A27" s="6" t="s">
        <v>10</v>
      </c>
      <c r="B27" s="6"/>
      <c r="C27" s="21">
        <v>0</v>
      </c>
      <c r="D27" s="27"/>
      <c r="E27" s="21"/>
      <c r="F27" s="21"/>
      <c r="G27" s="21"/>
      <c r="H27" s="21"/>
      <c r="I27" s="20"/>
      <c r="J27" s="21"/>
      <c r="K27" s="21"/>
      <c r="L27" s="21"/>
      <c r="M27" s="21"/>
      <c r="N27" s="74"/>
      <c r="O27" s="21">
        <f t="shared" si="5"/>
        <v>0</v>
      </c>
      <c r="P27" s="21">
        <v>1</v>
      </c>
      <c r="Q27" s="21">
        <f t="shared" si="6"/>
        <v>-1</v>
      </c>
      <c r="R27" s="109">
        <v>-1</v>
      </c>
    </row>
    <row r="28" spans="1:18" s="3" customFormat="1" ht="18">
      <c r="A28" s="6" t="s">
        <v>11</v>
      </c>
      <c r="B28" s="6"/>
      <c r="C28" s="21">
        <v>1</v>
      </c>
      <c r="D28" s="27"/>
      <c r="E28" s="21"/>
      <c r="F28" s="21"/>
      <c r="G28" s="21"/>
      <c r="H28" s="21"/>
      <c r="I28" s="20"/>
      <c r="J28" s="21"/>
      <c r="K28" s="21"/>
      <c r="L28" s="21"/>
      <c r="M28" s="21"/>
      <c r="N28" s="74"/>
      <c r="O28" s="21">
        <f t="shared" si="5"/>
        <v>1</v>
      </c>
      <c r="P28" s="21">
        <v>4</v>
      </c>
      <c r="Q28" s="21">
        <f t="shared" ref="Q28:Q38" si="7">SUM(O28-P28)</f>
        <v>-3</v>
      </c>
      <c r="R28" s="106">
        <v>-0.75</v>
      </c>
    </row>
    <row r="29" spans="1:18" s="3" customFormat="1" ht="18">
      <c r="A29" s="6" t="s">
        <v>17</v>
      </c>
      <c r="B29" s="6"/>
      <c r="C29" s="21">
        <v>2</v>
      </c>
      <c r="D29" s="27"/>
      <c r="E29" s="21"/>
      <c r="F29" s="21"/>
      <c r="G29" s="21"/>
      <c r="H29" s="21"/>
      <c r="I29" s="20"/>
      <c r="J29" s="21"/>
      <c r="K29" s="21"/>
      <c r="L29" s="21"/>
      <c r="M29" s="21"/>
      <c r="N29" s="74"/>
      <c r="O29" s="21">
        <f t="shared" si="5"/>
        <v>2</v>
      </c>
      <c r="P29" s="21">
        <v>0</v>
      </c>
      <c r="Q29" s="21">
        <f t="shared" si="7"/>
        <v>2</v>
      </c>
      <c r="R29" s="106">
        <v>2</v>
      </c>
    </row>
    <row r="30" spans="1:18" s="3" customFormat="1" ht="18">
      <c r="A30" s="6" t="s">
        <v>16</v>
      </c>
      <c r="B30" s="6"/>
      <c r="C30" s="21">
        <v>4</v>
      </c>
      <c r="D30" s="27"/>
      <c r="E30" s="21"/>
      <c r="F30" s="21"/>
      <c r="G30" s="21"/>
      <c r="H30" s="21"/>
      <c r="I30" s="20"/>
      <c r="J30" s="21"/>
      <c r="K30" s="21"/>
      <c r="L30" s="21"/>
      <c r="M30" s="21"/>
      <c r="N30" s="74"/>
      <c r="O30" s="21">
        <f t="shared" si="5"/>
        <v>4</v>
      </c>
      <c r="P30" s="21">
        <v>3</v>
      </c>
      <c r="Q30" s="21">
        <f t="shared" si="7"/>
        <v>1</v>
      </c>
      <c r="R30" s="106">
        <v>0.25</v>
      </c>
    </row>
    <row r="31" spans="1:18" s="3" customFormat="1" ht="18">
      <c r="A31" s="6" t="s">
        <v>56</v>
      </c>
      <c r="B31" s="6"/>
      <c r="C31" s="21">
        <v>0</v>
      </c>
      <c r="D31" s="27"/>
      <c r="E31" s="21"/>
      <c r="F31" s="21"/>
      <c r="G31" s="21"/>
      <c r="H31" s="21"/>
      <c r="I31" s="20"/>
      <c r="J31" s="21"/>
      <c r="K31" s="21"/>
      <c r="L31" s="21"/>
      <c r="M31" s="21"/>
      <c r="N31" s="74"/>
      <c r="O31" s="21">
        <f t="shared" si="5"/>
        <v>0</v>
      </c>
      <c r="P31" s="21">
        <v>0</v>
      </c>
      <c r="Q31" s="21">
        <f t="shared" si="7"/>
        <v>0</v>
      </c>
      <c r="R31" s="106">
        <v>0</v>
      </c>
    </row>
    <row r="32" spans="1:18" s="3" customFormat="1" ht="18">
      <c r="A32" s="6" t="s">
        <v>19</v>
      </c>
      <c r="B32" s="6"/>
      <c r="C32" s="21">
        <v>0</v>
      </c>
      <c r="D32" s="27"/>
      <c r="E32" s="21"/>
      <c r="F32" s="21"/>
      <c r="G32" s="21"/>
      <c r="H32" s="21"/>
      <c r="I32" s="20"/>
      <c r="J32" s="21"/>
      <c r="K32" s="21"/>
      <c r="L32" s="21"/>
      <c r="M32" s="21"/>
      <c r="N32" s="74"/>
      <c r="O32" s="21">
        <f t="shared" si="5"/>
        <v>0</v>
      </c>
      <c r="P32" s="21">
        <v>0</v>
      </c>
      <c r="Q32" s="21">
        <f t="shared" si="7"/>
        <v>0</v>
      </c>
      <c r="R32" s="106">
        <v>0</v>
      </c>
    </row>
    <row r="33" spans="1:19" s="3" customFormat="1" ht="18">
      <c r="A33" s="6" t="s">
        <v>18</v>
      </c>
      <c r="B33" s="6"/>
      <c r="C33" s="21">
        <v>2</v>
      </c>
      <c r="D33" s="27"/>
      <c r="E33" s="21"/>
      <c r="F33" s="21"/>
      <c r="G33" s="21"/>
      <c r="H33" s="21"/>
      <c r="I33" s="20"/>
      <c r="J33" s="21"/>
      <c r="K33" s="21"/>
      <c r="L33" s="21"/>
      <c r="M33" s="21"/>
      <c r="N33" s="74"/>
      <c r="O33" s="21">
        <f t="shared" si="5"/>
        <v>2</v>
      </c>
      <c r="P33" s="21">
        <v>0</v>
      </c>
      <c r="Q33" s="21">
        <f t="shared" si="7"/>
        <v>2</v>
      </c>
      <c r="R33" s="106">
        <v>2</v>
      </c>
    </row>
    <row r="34" spans="1:19" s="3" customFormat="1" ht="18">
      <c r="A34" s="6" t="s">
        <v>65</v>
      </c>
      <c r="B34" s="6"/>
      <c r="C34" s="21">
        <v>4</v>
      </c>
      <c r="D34" s="27"/>
      <c r="E34" s="21"/>
      <c r="F34" s="21"/>
      <c r="G34" s="21"/>
      <c r="H34" s="21"/>
      <c r="I34" s="20"/>
      <c r="J34" s="21"/>
      <c r="K34" s="21"/>
      <c r="L34" s="21"/>
      <c r="M34" s="21"/>
      <c r="N34" s="74"/>
      <c r="O34" s="21">
        <f t="shared" si="5"/>
        <v>4</v>
      </c>
      <c r="P34" s="21">
        <v>1</v>
      </c>
      <c r="Q34" s="21">
        <f t="shared" si="7"/>
        <v>3</v>
      </c>
      <c r="R34" s="106">
        <v>-0.75</v>
      </c>
    </row>
    <row r="35" spans="1:19" s="3" customFormat="1" ht="18">
      <c r="A35" s="6" t="s">
        <v>61</v>
      </c>
      <c r="B35" s="17"/>
      <c r="C35" s="21">
        <v>1</v>
      </c>
      <c r="D35" s="27"/>
      <c r="E35" s="21"/>
      <c r="F35" s="21"/>
      <c r="G35" s="21"/>
      <c r="H35" s="21"/>
      <c r="I35" s="20"/>
      <c r="J35" s="21"/>
      <c r="K35" s="21"/>
      <c r="L35" s="21"/>
      <c r="M35" s="21"/>
      <c r="N35" s="74"/>
      <c r="O35" s="21">
        <f t="shared" si="5"/>
        <v>1</v>
      </c>
      <c r="P35" s="21">
        <v>0</v>
      </c>
      <c r="Q35" s="21">
        <f t="shared" si="7"/>
        <v>1</v>
      </c>
      <c r="R35" s="106">
        <v>1</v>
      </c>
    </row>
    <row r="36" spans="1:19" s="3" customFormat="1" ht="18">
      <c r="A36" s="6" t="s">
        <v>20</v>
      </c>
      <c r="B36" s="17"/>
      <c r="C36" s="21">
        <v>1</v>
      </c>
      <c r="D36" s="27"/>
      <c r="E36" s="21"/>
      <c r="F36" s="21"/>
      <c r="G36" s="21"/>
      <c r="H36" s="21"/>
      <c r="I36" s="20"/>
      <c r="J36" s="21"/>
      <c r="K36" s="21"/>
      <c r="L36" s="21"/>
      <c r="M36" s="21"/>
      <c r="N36" s="74"/>
      <c r="O36" s="21">
        <f t="shared" si="5"/>
        <v>1</v>
      </c>
      <c r="P36" s="21">
        <v>7</v>
      </c>
      <c r="Q36" s="21">
        <f t="shared" si="7"/>
        <v>-6</v>
      </c>
      <c r="R36" s="106">
        <v>-0.86</v>
      </c>
    </row>
    <row r="37" spans="1:19" s="3" customFormat="1" ht="18">
      <c r="A37" s="6" t="s">
        <v>66</v>
      </c>
      <c r="B37" s="17"/>
      <c r="C37" s="21">
        <v>3</v>
      </c>
      <c r="D37" s="27"/>
      <c r="E37" s="21"/>
      <c r="F37" s="21"/>
      <c r="G37" s="21"/>
      <c r="H37" s="21"/>
      <c r="I37" s="20"/>
      <c r="J37" s="21"/>
      <c r="K37" s="21"/>
      <c r="L37" s="21"/>
      <c r="M37" s="21"/>
      <c r="N37" s="74"/>
      <c r="O37" s="21">
        <f t="shared" si="5"/>
        <v>3</v>
      </c>
      <c r="P37" s="21">
        <v>4</v>
      </c>
      <c r="Q37" s="21">
        <f t="shared" si="7"/>
        <v>-1</v>
      </c>
      <c r="R37" s="106">
        <v>-0.25</v>
      </c>
    </row>
    <row r="38" spans="1:19" s="3" customFormat="1" ht="18">
      <c r="A38" s="6" t="s">
        <v>57</v>
      </c>
      <c r="B38" s="17"/>
      <c r="C38" s="23">
        <v>0</v>
      </c>
      <c r="D38" s="29"/>
      <c r="E38" s="23"/>
      <c r="F38" s="23"/>
      <c r="G38" s="23"/>
      <c r="H38" s="23"/>
      <c r="I38" s="22"/>
      <c r="J38" s="23"/>
      <c r="K38" s="23"/>
      <c r="L38" s="23"/>
      <c r="M38" s="23"/>
      <c r="N38" s="76"/>
      <c r="O38" s="23">
        <f t="shared" si="5"/>
        <v>0</v>
      </c>
      <c r="P38" s="23">
        <v>0</v>
      </c>
      <c r="Q38" s="23">
        <f t="shared" si="7"/>
        <v>0</v>
      </c>
      <c r="R38" s="107">
        <v>0</v>
      </c>
    </row>
    <row r="39" spans="1:19" s="3" customFormat="1" ht="18">
      <c r="A39" s="19" t="s">
        <v>7</v>
      </c>
      <c r="B39" s="19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69"/>
      <c r="O39" s="90">
        <f t="shared" ref="O39:Q39" si="8">SUM(O26:O38)</f>
        <v>18</v>
      </c>
      <c r="P39" s="90">
        <f t="shared" si="8"/>
        <v>27</v>
      </c>
      <c r="Q39" s="90">
        <f t="shared" si="8"/>
        <v>-9</v>
      </c>
      <c r="R39" s="108">
        <v>-0.33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77"/>
      <c r="O40" s="11"/>
      <c r="P40" s="11"/>
      <c r="Q40" s="11"/>
      <c r="R40" s="57"/>
    </row>
    <row r="41" spans="1:19" s="3" customFormat="1" ht="18">
      <c r="A41" s="19" t="s">
        <v>22</v>
      </c>
      <c r="B41" s="19"/>
      <c r="C41" s="24">
        <f t="shared" ref="C41" si="9">SUM(C39+C23)</f>
        <v>7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69"/>
      <c r="O41" s="90">
        <f t="shared" ref="O41:Q41" si="10">SUM(O39+O23)</f>
        <v>25</v>
      </c>
      <c r="P41" s="91">
        <f t="shared" si="10"/>
        <v>39</v>
      </c>
      <c r="Q41" s="24">
        <f t="shared" si="10"/>
        <v>-14</v>
      </c>
      <c r="R41" s="110">
        <v>-0.36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77"/>
      <c r="O42" s="11"/>
      <c r="P42" s="92"/>
      <c r="Q42" s="11"/>
      <c r="R42" s="111"/>
    </row>
    <row r="43" spans="1:19" s="3" customFormat="1" ht="18">
      <c r="A43" s="6" t="s">
        <v>23</v>
      </c>
      <c r="B43" s="6"/>
      <c r="C43" s="21">
        <v>11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74"/>
      <c r="O43" s="21">
        <f t="shared" ref="O43:O46" si="11">+SUM(C43:N43)</f>
        <v>11</v>
      </c>
      <c r="P43" s="21">
        <v>22</v>
      </c>
      <c r="Q43" s="21">
        <f t="shared" ref="Q43:Q46" si="12">SUM(O43-P43)</f>
        <v>-11</v>
      </c>
      <c r="R43" s="112">
        <v>-0.5</v>
      </c>
    </row>
    <row r="44" spans="1:19" s="3" customFormat="1" ht="18">
      <c r="A44" s="6" t="s">
        <v>24</v>
      </c>
      <c r="B44" s="6"/>
      <c r="C44" s="21">
        <v>129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74"/>
      <c r="O44" s="21">
        <f t="shared" si="11"/>
        <v>129</v>
      </c>
      <c r="P44" s="21">
        <v>100</v>
      </c>
      <c r="Q44" s="21">
        <f t="shared" si="12"/>
        <v>29</v>
      </c>
      <c r="R44" s="112">
        <v>0.22</v>
      </c>
    </row>
    <row r="45" spans="1:19" s="3" customFormat="1" ht="18">
      <c r="A45" s="6" t="s">
        <v>25</v>
      </c>
      <c r="B45" s="6"/>
      <c r="C45" s="21">
        <v>5</v>
      </c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74"/>
      <c r="O45" s="21">
        <f t="shared" si="11"/>
        <v>5</v>
      </c>
      <c r="P45" s="21">
        <v>9</v>
      </c>
      <c r="Q45" s="21">
        <f t="shared" si="12"/>
        <v>-4</v>
      </c>
      <c r="R45" s="112">
        <v>-0.44</v>
      </c>
    </row>
    <row r="46" spans="1:19" s="3" customFormat="1" ht="18">
      <c r="A46" s="6" t="s">
        <v>26</v>
      </c>
      <c r="B46" s="6"/>
      <c r="C46" s="21">
        <v>17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74"/>
      <c r="O46" s="21">
        <f t="shared" si="11"/>
        <v>17</v>
      </c>
      <c r="P46" s="21">
        <v>21</v>
      </c>
      <c r="Q46" s="21">
        <f t="shared" si="12"/>
        <v>-4</v>
      </c>
      <c r="R46" s="112">
        <v>-0.19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78"/>
      <c r="O47" s="9"/>
      <c r="P47" s="93"/>
      <c r="Q47" s="9"/>
      <c r="R47" s="113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78"/>
      <c r="O48" s="9"/>
      <c r="P48" s="93"/>
      <c r="Q48" s="9"/>
      <c r="R48" s="57"/>
    </row>
    <row r="49" spans="1:21" s="3" customFormat="1" ht="16.95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79"/>
      <c r="O49" s="14"/>
      <c r="P49" s="14"/>
      <c r="Q49" s="14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57"/>
      <c r="H50" s="15"/>
      <c r="I50" s="15"/>
      <c r="J50" s="15"/>
      <c r="K50" s="15"/>
      <c r="L50" s="15"/>
      <c r="M50" s="10"/>
      <c r="N50" s="80"/>
      <c r="O50" s="100" t="s">
        <v>41</v>
      </c>
      <c r="P50" s="14" t="s">
        <v>41</v>
      </c>
      <c r="Q50" s="14" t="s">
        <v>69</v>
      </c>
      <c r="R50" s="114"/>
    </row>
    <row r="51" spans="1:21" s="3" customFormat="1" ht="21.6" customHeight="1">
      <c r="A51" s="19"/>
      <c r="B51" s="19"/>
      <c r="C51" s="13" t="s">
        <v>42</v>
      </c>
      <c r="D51" s="13" t="s">
        <v>43</v>
      </c>
      <c r="E51" s="13" t="s">
        <v>44</v>
      </c>
      <c r="F51" s="13" t="s">
        <v>45</v>
      </c>
      <c r="G51" s="13" t="s">
        <v>46</v>
      </c>
      <c r="H51" s="13" t="s">
        <v>47</v>
      </c>
      <c r="I51" s="13" t="s">
        <v>48</v>
      </c>
      <c r="J51" s="13" t="s">
        <v>49</v>
      </c>
      <c r="K51" s="13" t="s">
        <v>50</v>
      </c>
      <c r="L51" s="13" t="s">
        <v>51</v>
      </c>
      <c r="M51" s="13" t="s">
        <v>52</v>
      </c>
      <c r="N51" s="81" t="s">
        <v>53</v>
      </c>
      <c r="O51" s="101" t="s">
        <v>78</v>
      </c>
      <c r="P51" s="87">
        <v>2022</v>
      </c>
      <c r="Q51" s="99" t="s">
        <v>79</v>
      </c>
      <c r="R51" s="115" t="s">
        <v>58</v>
      </c>
    </row>
    <row r="52" spans="1:21" s="3" customFormat="1" ht="18">
      <c r="A52" s="6" t="s">
        <v>8</v>
      </c>
      <c r="B52" s="6"/>
      <c r="C52" s="21">
        <v>0</v>
      </c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74"/>
      <c r="O52" s="21">
        <f t="shared" ref="O52:O70" si="13">+SUM(C52:N52)</f>
        <v>0</v>
      </c>
      <c r="P52" s="21">
        <v>0</v>
      </c>
      <c r="Q52" s="21">
        <f t="shared" ref="Q52:Q70" si="14">SUM(O52-P52)</f>
        <v>0</v>
      </c>
      <c r="R52" s="109">
        <v>0</v>
      </c>
    </row>
    <row r="53" spans="1:21" s="3" customFormat="1" ht="18">
      <c r="A53" s="6" t="s">
        <v>9</v>
      </c>
      <c r="B53" s="6"/>
      <c r="C53" s="21">
        <v>0</v>
      </c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74"/>
      <c r="O53" s="21">
        <f t="shared" si="13"/>
        <v>0</v>
      </c>
      <c r="P53" s="21">
        <v>0</v>
      </c>
      <c r="Q53" s="21">
        <f t="shared" si="14"/>
        <v>0</v>
      </c>
      <c r="R53" s="109">
        <v>0</v>
      </c>
    </row>
    <row r="54" spans="1:21" s="3" customFormat="1" ht="18">
      <c r="A54" s="6" t="s">
        <v>10</v>
      </c>
      <c r="B54" s="6"/>
      <c r="C54" s="21">
        <v>0</v>
      </c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74"/>
      <c r="O54" s="21">
        <f t="shared" si="13"/>
        <v>0</v>
      </c>
      <c r="P54" s="21">
        <v>1</v>
      </c>
      <c r="Q54" s="21">
        <f t="shared" si="14"/>
        <v>-1</v>
      </c>
      <c r="R54" s="109">
        <v>-1</v>
      </c>
      <c r="U54" s="16"/>
    </row>
    <row r="55" spans="1:21" s="3" customFormat="1" ht="18">
      <c r="A55" s="6" t="s">
        <v>11</v>
      </c>
      <c r="B55" s="6"/>
      <c r="C55" s="21">
        <v>0</v>
      </c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74"/>
      <c r="O55" s="21">
        <f t="shared" si="13"/>
        <v>0</v>
      </c>
      <c r="P55" s="21">
        <v>0</v>
      </c>
      <c r="Q55" s="21">
        <f t="shared" si="14"/>
        <v>0</v>
      </c>
      <c r="R55" s="109">
        <v>0</v>
      </c>
    </row>
    <row r="56" spans="1:21" s="3" customFormat="1" ht="18">
      <c r="A56" s="6" t="s">
        <v>12</v>
      </c>
      <c r="B56" s="6"/>
      <c r="C56" s="21">
        <v>0</v>
      </c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74"/>
      <c r="O56" s="21">
        <f t="shared" si="13"/>
        <v>0</v>
      </c>
      <c r="P56" s="21">
        <v>0</v>
      </c>
      <c r="Q56" s="21">
        <f t="shared" si="14"/>
        <v>0</v>
      </c>
      <c r="R56" s="109">
        <v>0</v>
      </c>
    </row>
    <row r="57" spans="1:21" s="3" customFormat="1" ht="18">
      <c r="A57" s="6" t="s">
        <v>13</v>
      </c>
      <c r="B57" s="6"/>
      <c r="C57" s="21">
        <v>0</v>
      </c>
      <c r="D57" s="20"/>
      <c r="E57" s="21"/>
      <c r="F57" s="21"/>
      <c r="G57" s="28"/>
      <c r="H57" s="21"/>
      <c r="I57" s="21"/>
      <c r="J57" s="21"/>
      <c r="K57" s="21"/>
      <c r="L57" s="21"/>
      <c r="M57" s="21"/>
      <c r="N57" s="74"/>
      <c r="O57" s="21">
        <f t="shared" si="13"/>
        <v>0</v>
      </c>
      <c r="P57" s="21">
        <v>1</v>
      </c>
      <c r="Q57" s="21">
        <f t="shared" si="14"/>
        <v>-1</v>
      </c>
      <c r="R57" s="109">
        <v>-1</v>
      </c>
    </row>
    <row r="58" spans="1:21" s="3" customFormat="1" ht="18">
      <c r="A58" s="6" t="s">
        <v>14</v>
      </c>
      <c r="B58" s="6"/>
      <c r="C58" s="21">
        <v>0</v>
      </c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74"/>
      <c r="O58" s="21">
        <f t="shared" si="13"/>
        <v>0</v>
      </c>
      <c r="P58" s="21">
        <v>0</v>
      </c>
      <c r="Q58" s="21">
        <f t="shared" si="14"/>
        <v>0</v>
      </c>
      <c r="R58" s="109">
        <v>0</v>
      </c>
    </row>
    <row r="59" spans="1:21" s="3" customFormat="1" ht="18">
      <c r="A59" s="6" t="s">
        <v>28</v>
      </c>
      <c r="B59" s="6"/>
      <c r="C59" s="21">
        <v>0</v>
      </c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74"/>
      <c r="O59" s="21">
        <f t="shared" si="13"/>
        <v>0</v>
      </c>
      <c r="P59" s="21">
        <v>0</v>
      </c>
      <c r="Q59" s="21">
        <f t="shared" si="14"/>
        <v>0</v>
      </c>
      <c r="R59" s="109">
        <v>0</v>
      </c>
    </row>
    <row r="60" spans="1:21" s="3" customFormat="1" ht="18">
      <c r="A60" s="6" t="s">
        <v>29</v>
      </c>
      <c r="B60" s="6"/>
      <c r="C60" s="21">
        <v>1</v>
      </c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74"/>
      <c r="O60" s="21">
        <f t="shared" si="13"/>
        <v>1</v>
      </c>
      <c r="P60" s="21">
        <v>6</v>
      </c>
      <c r="Q60" s="21">
        <f t="shared" si="14"/>
        <v>-5</v>
      </c>
      <c r="R60" s="109">
        <v>-0.83</v>
      </c>
    </row>
    <row r="61" spans="1:21" s="3" customFormat="1" ht="18">
      <c r="A61" s="6" t="s">
        <v>16</v>
      </c>
      <c r="B61" s="6"/>
      <c r="C61" s="21">
        <v>0</v>
      </c>
      <c r="D61" s="20"/>
      <c r="E61" s="21"/>
      <c r="F61" s="21"/>
      <c r="G61" s="21"/>
      <c r="H61" s="21"/>
      <c r="I61" s="21"/>
      <c r="J61" s="21"/>
      <c r="K61" s="21"/>
      <c r="L61" s="21"/>
      <c r="M61" s="21"/>
      <c r="N61" s="82"/>
      <c r="O61" s="21">
        <f t="shared" si="13"/>
        <v>0</v>
      </c>
      <c r="P61" s="21">
        <v>1</v>
      </c>
      <c r="Q61" s="21">
        <f t="shared" si="14"/>
        <v>-1</v>
      </c>
      <c r="R61" s="109">
        <v>-1</v>
      </c>
    </row>
    <row r="62" spans="1:21" s="3" customFormat="1" ht="18">
      <c r="A62" s="6" t="s">
        <v>17</v>
      </c>
      <c r="B62" s="6"/>
      <c r="C62" s="21">
        <v>2</v>
      </c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74"/>
      <c r="O62" s="21">
        <f t="shared" si="13"/>
        <v>2</v>
      </c>
      <c r="P62" s="21">
        <v>0</v>
      </c>
      <c r="Q62" s="21">
        <f t="shared" si="14"/>
        <v>2</v>
      </c>
      <c r="R62" s="109">
        <v>2</v>
      </c>
    </row>
    <row r="63" spans="1:21" s="3" customFormat="1" ht="18">
      <c r="A63" s="6" t="s">
        <v>56</v>
      </c>
      <c r="B63" s="6"/>
      <c r="C63" s="21">
        <v>0</v>
      </c>
      <c r="D63" s="20"/>
      <c r="E63" s="21"/>
      <c r="F63" s="21"/>
      <c r="G63" s="21"/>
      <c r="H63" s="21"/>
      <c r="I63" s="21"/>
      <c r="J63" s="21"/>
      <c r="K63" s="21"/>
      <c r="L63" s="21"/>
      <c r="M63" s="21"/>
      <c r="N63" s="74"/>
      <c r="O63" s="21">
        <f t="shared" si="13"/>
        <v>0</v>
      </c>
      <c r="P63" s="21">
        <v>0</v>
      </c>
      <c r="Q63" s="21">
        <f t="shared" si="14"/>
        <v>0</v>
      </c>
      <c r="R63" s="109">
        <v>0</v>
      </c>
    </row>
    <row r="64" spans="1:21" s="3" customFormat="1" ht="18">
      <c r="A64" s="6" t="s">
        <v>18</v>
      </c>
      <c r="B64" s="6"/>
      <c r="C64" s="21">
        <v>2</v>
      </c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74"/>
      <c r="O64" s="21">
        <f t="shared" si="13"/>
        <v>2</v>
      </c>
      <c r="P64" s="21">
        <v>0</v>
      </c>
      <c r="Q64" s="21">
        <f t="shared" si="14"/>
        <v>2</v>
      </c>
      <c r="R64" s="109">
        <v>2</v>
      </c>
    </row>
    <row r="65" spans="1:19" s="3" customFormat="1" ht="18">
      <c r="A65" s="6" t="s">
        <v>62</v>
      </c>
      <c r="B65" s="6"/>
      <c r="C65" s="21">
        <v>0</v>
      </c>
      <c r="D65" s="20"/>
      <c r="E65" s="21"/>
      <c r="F65" s="21"/>
      <c r="G65" s="21"/>
      <c r="H65" s="21"/>
      <c r="I65" s="21"/>
      <c r="J65" s="21"/>
      <c r="K65" s="21"/>
      <c r="L65" s="21"/>
      <c r="M65" s="21"/>
      <c r="N65" s="74"/>
      <c r="O65" s="21">
        <f t="shared" si="13"/>
        <v>0</v>
      </c>
      <c r="P65" s="21">
        <v>0</v>
      </c>
      <c r="Q65" s="21">
        <f t="shared" si="14"/>
        <v>0</v>
      </c>
      <c r="R65" s="109">
        <v>0</v>
      </c>
    </row>
    <row r="66" spans="1:19" s="3" customFormat="1" ht="18">
      <c r="A66" s="6" t="s">
        <v>30</v>
      </c>
      <c r="B66" s="6"/>
      <c r="C66" s="21">
        <v>4</v>
      </c>
      <c r="D66" s="20"/>
      <c r="E66" s="21"/>
      <c r="F66" s="21"/>
      <c r="G66" s="21"/>
      <c r="H66" s="21"/>
      <c r="I66" s="21"/>
      <c r="J66" s="21"/>
      <c r="K66" s="21"/>
      <c r="L66" s="21"/>
      <c r="M66" s="21"/>
      <c r="N66" s="74"/>
      <c r="O66" s="21">
        <f t="shared" si="13"/>
        <v>4</v>
      </c>
      <c r="P66" s="21">
        <v>2</v>
      </c>
      <c r="Q66" s="21">
        <f t="shared" si="14"/>
        <v>2</v>
      </c>
      <c r="R66" s="109">
        <v>0.5</v>
      </c>
    </row>
    <row r="67" spans="1:19" s="3" customFormat="1" ht="18">
      <c r="A67" s="6" t="s">
        <v>19</v>
      </c>
      <c r="B67" s="6"/>
      <c r="C67" s="21">
        <v>0</v>
      </c>
      <c r="D67" s="20"/>
      <c r="E67" s="21"/>
      <c r="F67" s="21"/>
      <c r="G67" s="21"/>
      <c r="H67" s="21"/>
      <c r="I67" s="21"/>
      <c r="J67" s="21"/>
      <c r="K67" s="21"/>
      <c r="L67" s="21"/>
      <c r="M67" s="21"/>
      <c r="N67" s="74"/>
      <c r="O67" s="21">
        <f t="shared" si="13"/>
        <v>0</v>
      </c>
      <c r="P67" s="21">
        <v>0</v>
      </c>
      <c r="Q67" s="21">
        <f t="shared" si="14"/>
        <v>0</v>
      </c>
      <c r="R67" s="109">
        <v>0</v>
      </c>
    </row>
    <row r="68" spans="1:19" s="3" customFormat="1" ht="18">
      <c r="A68" s="6" t="s">
        <v>20</v>
      </c>
      <c r="B68" s="6"/>
      <c r="C68" s="21">
        <v>0</v>
      </c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74"/>
      <c r="O68" s="21">
        <f t="shared" si="13"/>
        <v>0</v>
      </c>
      <c r="P68" s="21">
        <v>2</v>
      </c>
      <c r="Q68" s="21">
        <f t="shared" si="14"/>
        <v>-2</v>
      </c>
      <c r="R68" s="109">
        <v>-2</v>
      </c>
    </row>
    <row r="69" spans="1:19" s="3" customFormat="1" ht="18">
      <c r="A69" s="6" t="s">
        <v>21</v>
      </c>
      <c r="B69" s="6"/>
      <c r="C69" s="21">
        <v>2</v>
      </c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74"/>
      <c r="O69" s="21">
        <f t="shared" si="13"/>
        <v>2</v>
      </c>
      <c r="P69" s="21">
        <v>3</v>
      </c>
      <c r="Q69" s="21">
        <f t="shared" si="14"/>
        <v>-1</v>
      </c>
      <c r="R69" s="109">
        <v>-0.33</v>
      </c>
    </row>
    <row r="70" spans="1:19" s="3" customFormat="1" ht="18">
      <c r="A70" s="6" t="s">
        <v>57</v>
      </c>
      <c r="B70" s="6"/>
      <c r="C70" s="23">
        <v>0</v>
      </c>
      <c r="D70" s="22"/>
      <c r="E70" s="23"/>
      <c r="F70" s="23"/>
      <c r="G70" s="23"/>
      <c r="H70" s="23"/>
      <c r="I70" s="23"/>
      <c r="J70" s="23"/>
      <c r="K70" s="23"/>
      <c r="L70" s="23"/>
      <c r="M70" s="23"/>
      <c r="N70" s="76"/>
      <c r="O70" s="23">
        <f t="shared" si="13"/>
        <v>0</v>
      </c>
      <c r="P70" s="23">
        <v>0</v>
      </c>
      <c r="Q70" s="23">
        <f t="shared" si="14"/>
        <v>0</v>
      </c>
      <c r="R70" s="116">
        <v>0</v>
      </c>
    </row>
    <row r="71" spans="1:19" s="3" customFormat="1" ht="16.2" customHeight="1">
      <c r="A71" s="37" t="s">
        <v>31</v>
      </c>
      <c r="B71" s="37"/>
      <c r="C71" s="30">
        <f t="shared" ref="C71" si="15">SUM(C52:C70)</f>
        <v>11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83"/>
      <c r="O71" s="98">
        <f>SUM(O52:O70)</f>
        <v>11</v>
      </c>
      <c r="P71" s="89">
        <f>SUM(P52:P70)</f>
        <v>16</v>
      </c>
      <c r="Q71" s="89">
        <f>SUM(Q52:Q70)</f>
        <v>-5</v>
      </c>
      <c r="R71" s="110">
        <v>-0.33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83"/>
      <c r="O72" s="94"/>
      <c r="P72" s="94"/>
      <c r="Q72" s="30"/>
      <c r="R72" s="117"/>
    </row>
    <row r="73" spans="1:19" s="3" customFormat="1" ht="18">
      <c r="A73" s="6" t="s">
        <v>32</v>
      </c>
      <c r="B73" s="6"/>
      <c r="C73" s="21">
        <v>2090</v>
      </c>
      <c r="D73" s="26"/>
      <c r="E73" s="21"/>
      <c r="F73" s="21"/>
      <c r="G73" s="21"/>
      <c r="H73" s="21"/>
      <c r="I73" s="21"/>
      <c r="J73" s="21"/>
      <c r="K73" s="28"/>
      <c r="L73" s="21"/>
      <c r="M73" s="26"/>
      <c r="N73" s="82"/>
      <c r="O73" s="21">
        <f t="shared" ref="O73:O76" si="16">+SUM(C73:N73)</f>
        <v>2090</v>
      </c>
      <c r="P73" s="21">
        <v>1199</v>
      </c>
      <c r="Q73" s="21">
        <f t="shared" ref="Q73:Q76" si="17">SUM(O73-P73)</f>
        <v>891</v>
      </c>
      <c r="R73" s="109">
        <v>0.43</v>
      </c>
    </row>
    <row r="74" spans="1:19" s="3" customFormat="1" ht="18">
      <c r="A74" s="38" t="s">
        <v>55</v>
      </c>
      <c r="B74" s="38"/>
      <c r="C74" s="31">
        <v>2474</v>
      </c>
      <c r="D74" s="32"/>
      <c r="E74" s="31"/>
      <c r="F74" s="31"/>
      <c r="G74" s="31"/>
      <c r="H74" s="31"/>
      <c r="I74" s="31"/>
      <c r="J74" s="32"/>
      <c r="K74" s="41"/>
      <c r="L74" s="31"/>
      <c r="M74" s="26"/>
      <c r="N74" s="82"/>
      <c r="O74" s="21">
        <f t="shared" si="16"/>
        <v>2474</v>
      </c>
      <c r="P74" s="21">
        <v>2097</v>
      </c>
      <c r="Q74" s="21">
        <f t="shared" si="17"/>
        <v>377</v>
      </c>
      <c r="R74" s="109">
        <v>0.15</v>
      </c>
    </row>
    <row r="75" spans="1:19" s="3" customFormat="1" ht="18">
      <c r="A75" s="18" t="s">
        <v>71</v>
      </c>
      <c r="B75" s="18"/>
      <c r="C75" s="33">
        <v>0</v>
      </c>
      <c r="D75" s="34"/>
      <c r="E75" s="33"/>
      <c r="F75" s="33"/>
      <c r="G75" s="33"/>
      <c r="H75" s="33"/>
      <c r="I75" s="33"/>
      <c r="J75" s="34"/>
      <c r="K75" s="33"/>
      <c r="L75" s="33"/>
      <c r="M75" s="60"/>
      <c r="N75" s="84"/>
      <c r="O75" s="23">
        <f t="shared" si="16"/>
        <v>0</v>
      </c>
      <c r="P75" s="23">
        <v>0</v>
      </c>
      <c r="Q75" s="23">
        <f t="shared" si="17"/>
        <v>0</v>
      </c>
      <c r="R75" s="116">
        <v>0</v>
      </c>
    </row>
    <row r="76" spans="1:19" s="3" customFormat="1" ht="14.7" customHeight="1">
      <c r="A76" s="19" t="s">
        <v>33</v>
      </c>
      <c r="B76" s="19"/>
      <c r="C76" s="30">
        <f t="shared" ref="C76" si="18">SUM(C73:C75)</f>
        <v>4564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123">
        <f t="shared" si="16"/>
        <v>4564</v>
      </c>
      <c r="P76" s="30">
        <f>SUM(P73:P75)</f>
        <v>3296</v>
      </c>
      <c r="Q76" s="25">
        <f t="shared" si="17"/>
        <v>1268</v>
      </c>
      <c r="R76" s="110">
        <v>0.28000000000000003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69"/>
      <c r="O77" s="94"/>
      <c r="P77" s="94"/>
      <c r="Q77" s="24"/>
      <c r="R77" s="117"/>
    </row>
    <row r="78" spans="1:19" s="3" customFormat="1" ht="18">
      <c r="A78" s="6" t="s">
        <v>34</v>
      </c>
      <c r="B78" s="6"/>
      <c r="C78" s="21">
        <v>225</v>
      </c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74"/>
      <c r="O78" s="21">
        <f t="shared" ref="O78:O84" si="19">+SUM(C78:N78)</f>
        <v>225</v>
      </c>
      <c r="P78" s="21">
        <v>375</v>
      </c>
      <c r="Q78" s="21">
        <f t="shared" ref="Q78:Q85" si="20">SUM(O78-P78)</f>
        <v>-150</v>
      </c>
      <c r="R78" s="109">
        <v>-0.4</v>
      </c>
    </row>
    <row r="79" spans="1:19" s="3" customFormat="1" ht="18">
      <c r="A79" s="6" t="s">
        <v>35</v>
      </c>
      <c r="B79" s="6"/>
      <c r="C79" s="21">
        <v>670</v>
      </c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74"/>
      <c r="O79" s="21">
        <f t="shared" si="19"/>
        <v>670</v>
      </c>
      <c r="P79" s="21">
        <v>690</v>
      </c>
      <c r="Q79" s="21">
        <f t="shared" si="20"/>
        <v>-20</v>
      </c>
      <c r="R79" s="109">
        <v>-0.03</v>
      </c>
      <c r="S79" s="5"/>
    </row>
    <row r="80" spans="1:19" s="3" customFormat="1" ht="18">
      <c r="A80" s="122" t="s">
        <v>84</v>
      </c>
      <c r="B80" s="122"/>
      <c r="C80" s="21">
        <v>0</v>
      </c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74"/>
      <c r="O80" s="21">
        <v>0</v>
      </c>
      <c r="P80" s="21">
        <v>0</v>
      </c>
      <c r="Q80" s="21">
        <f t="shared" si="20"/>
        <v>0</v>
      </c>
      <c r="R80" s="109">
        <v>0</v>
      </c>
      <c r="S80" s="5"/>
    </row>
    <row r="81" spans="1:19" s="3" customFormat="1" ht="18">
      <c r="A81" s="122" t="s">
        <v>85</v>
      </c>
      <c r="B81" s="122"/>
      <c r="C81" s="21">
        <v>0</v>
      </c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74"/>
      <c r="O81" s="21">
        <v>0</v>
      </c>
      <c r="P81" s="21">
        <v>0</v>
      </c>
      <c r="Q81" s="21">
        <f t="shared" si="20"/>
        <v>0</v>
      </c>
      <c r="R81" s="109">
        <v>0</v>
      </c>
      <c r="S81" s="5"/>
    </row>
    <row r="82" spans="1:19" s="3" customFormat="1" ht="18">
      <c r="A82" s="122" t="s">
        <v>86</v>
      </c>
      <c r="B82" s="122"/>
      <c r="C82" s="21">
        <v>0</v>
      </c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74"/>
      <c r="O82" s="21">
        <v>0</v>
      </c>
      <c r="P82" s="21">
        <v>0</v>
      </c>
      <c r="Q82" s="21">
        <f t="shared" si="20"/>
        <v>0</v>
      </c>
      <c r="R82" s="109">
        <v>0</v>
      </c>
      <c r="S82" s="5"/>
    </row>
    <row r="83" spans="1:19" s="3" customFormat="1" ht="18">
      <c r="A83" s="6" t="s">
        <v>54</v>
      </c>
      <c r="B83" s="6"/>
      <c r="C83" s="21">
        <v>1625</v>
      </c>
      <c r="D83" s="26"/>
      <c r="E83" s="21"/>
      <c r="F83" s="21"/>
      <c r="G83" s="21"/>
      <c r="H83" s="21"/>
      <c r="I83" s="21"/>
      <c r="J83" s="21"/>
      <c r="K83" s="21"/>
      <c r="L83" s="21"/>
      <c r="M83" s="21"/>
      <c r="N83" s="74"/>
      <c r="O83" s="21">
        <f t="shared" si="19"/>
        <v>1625</v>
      </c>
      <c r="P83" s="21">
        <v>1447</v>
      </c>
      <c r="Q83" s="21">
        <f t="shared" si="20"/>
        <v>178</v>
      </c>
      <c r="R83" s="109">
        <v>0.11</v>
      </c>
    </row>
    <row r="84" spans="1:19" s="3" customFormat="1" ht="18">
      <c r="A84" s="17" t="s">
        <v>36</v>
      </c>
      <c r="B84" s="17"/>
      <c r="C84" s="23">
        <v>68</v>
      </c>
      <c r="D84" s="22"/>
      <c r="E84" s="23"/>
      <c r="F84" s="23"/>
      <c r="G84" s="23"/>
      <c r="H84" s="23"/>
      <c r="I84" s="23"/>
      <c r="J84" s="23"/>
      <c r="K84" s="35"/>
      <c r="L84" s="23"/>
      <c r="M84" s="23"/>
      <c r="N84" s="76"/>
      <c r="O84" s="23">
        <f t="shared" si="19"/>
        <v>68</v>
      </c>
      <c r="P84" s="23">
        <v>0</v>
      </c>
      <c r="Q84" s="23">
        <f t="shared" si="20"/>
        <v>68</v>
      </c>
      <c r="R84" s="116">
        <v>6.8</v>
      </c>
    </row>
    <row r="85" spans="1:19" s="3" customFormat="1" ht="16.2" customHeight="1">
      <c r="A85" s="19" t="s">
        <v>33</v>
      </c>
      <c r="B85" s="19"/>
      <c r="C85" s="24">
        <f t="shared" ref="C85" si="21">SUM(C78:C84)</f>
        <v>2588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69"/>
      <c r="O85" s="90">
        <f t="shared" ref="O85:P85" si="22">SUM(O78:O84)</f>
        <v>2588</v>
      </c>
      <c r="P85" s="91">
        <f t="shared" si="22"/>
        <v>2512</v>
      </c>
      <c r="Q85" s="25">
        <f t="shared" si="20"/>
        <v>76</v>
      </c>
      <c r="R85" s="110">
        <v>0.03</v>
      </c>
    </row>
    <row r="86" spans="1:19" s="3" customFormat="1" ht="16.2" customHeight="1">
      <c r="A86" s="19" t="s">
        <v>37</v>
      </c>
      <c r="B86" s="19"/>
      <c r="C86" s="25">
        <f>SUM(C76+C85)</f>
        <v>7152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70"/>
      <c r="O86" s="25">
        <f>SUM(O76+O85)</f>
        <v>7152</v>
      </c>
      <c r="P86" s="25">
        <f>SUM(P76+P85)</f>
        <v>5808</v>
      </c>
      <c r="Q86" s="25">
        <f>SUM(Q76+Q85)</f>
        <v>1344</v>
      </c>
      <c r="R86" s="118">
        <v>0.19</v>
      </c>
    </row>
    <row r="87" spans="1:19" s="3" customFormat="1" ht="6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69"/>
      <c r="O87" s="25"/>
      <c r="P87" s="25"/>
      <c r="Q87" s="25"/>
      <c r="R87" s="110"/>
    </row>
    <row r="88" spans="1:19" s="3" customFormat="1" ht="15.6" customHeight="1">
      <c r="A88" s="19"/>
      <c r="B88" s="19"/>
      <c r="C88" s="36"/>
      <c r="D88" s="36"/>
      <c r="E88" s="36"/>
      <c r="F88" s="20"/>
      <c r="G88" s="20"/>
      <c r="H88" s="36" t="s">
        <v>38</v>
      </c>
      <c r="I88" s="36"/>
      <c r="J88" s="36"/>
      <c r="K88" s="20"/>
      <c r="L88" s="36"/>
      <c r="M88" s="36"/>
      <c r="N88" s="71"/>
      <c r="O88" s="88"/>
      <c r="P88" s="88"/>
      <c r="Q88" s="36"/>
      <c r="R88" s="26"/>
    </row>
    <row r="89" spans="1:19" ht="8.4" customHeight="1">
      <c r="N89" s="72"/>
    </row>
    <row r="90" spans="1:19" s="3" customFormat="1" ht="18">
      <c r="A90" s="20" t="s">
        <v>74</v>
      </c>
      <c r="B90" s="20" t="s">
        <v>81</v>
      </c>
      <c r="C90" s="28">
        <v>740</v>
      </c>
      <c r="D90" s="28"/>
      <c r="E90" s="28"/>
      <c r="F90" s="28"/>
      <c r="G90" s="28"/>
      <c r="H90" s="28"/>
      <c r="I90" s="64"/>
      <c r="J90" s="28"/>
      <c r="K90" s="28"/>
      <c r="L90" s="28"/>
      <c r="M90" s="28"/>
      <c r="N90" s="73"/>
      <c r="O90" s="21">
        <f>+SUM(C90:N90)</f>
        <v>740</v>
      </c>
      <c r="P90" s="28" t="s">
        <v>75</v>
      </c>
      <c r="Q90" s="28" t="s">
        <v>75</v>
      </c>
      <c r="R90" s="28" t="s">
        <v>75</v>
      </c>
    </row>
    <row r="91" spans="1:19" s="3" customFormat="1" ht="18">
      <c r="A91" s="20" t="s">
        <v>73</v>
      </c>
      <c r="B91" s="20" t="s">
        <v>82</v>
      </c>
      <c r="C91" s="28">
        <v>1375</v>
      </c>
      <c r="D91" s="28"/>
      <c r="E91" s="28"/>
      <c r="F91" s="28"/>
      <c r="G91" s="28"/>
      <c r="H91" s="28"/>
      <c r="I91" s="64"/>
      <c r="J91" s="28"/>
      <c r="K91" s="28"/>
      <c r="L91" s="28"/>
      <c r="M91" s="28"/>
      <c r="N91" s="73"/>
      <c r="O91" s="21">
        <f t="shared" ref="O91" si="23">+SUM(C91:N91)</f>
        <v>1375</v>
      </c>
      <c r="P91" s="28">
        <v>1289</v>
      </c>
      <c r="Q91" s="21">
        <f>SUM(O91-P91)</f>
        <v>86</v>
      </c>
      <c r="R91" s="106">
        <v>0.06</v>
      </c>
    </row>
    <row r="92" spans="1:19" s="3" customFormat="1" ht="18">
      <c r="A92" s="20" t="s">
        <v>73</v>
      </c>
      <c r="B92" s="20" t="s">
        <v>83</v>
      </c>
      <c r="C92" s="21">
        <v>1371</v>
      </c>
      <c r="D92" s="61"/>
      <c r="E92" s="28"/>
      <c r="F92" s="28"/>
      <c r="G92" s="21"/>
      <c r="H92" s="21"/>
      <c r="I92" s="21"/>
      <c r="J92" s="28"/>
      <c r="K92" s="21"/>
      <c r="L92" s="21"/>
      <c r="M92" s="21"/>
      <c r="N92" s="74"/>
      <c r="O92" s="21">
        <f t="shared" ref="O92:O96" si="24">+SUM(C92:N92)</f>
        <v>1371</v>
      </c>
      <c r="P92" s="28">
        <v>1201</v>
      </c>
      <c r="Q92" s="21">
        <f t="shared" ref="Q92:Q97" si="25">SUM(O92-P92)</f>
        <v>170</v>
      </c>
      <c r="R92" s="106">
        <v>0.12</v>
      </c>
    </row>
    <row r="93" spans="1:19" s="3" customFormat="1" ht="18">
      <c r="A93" s="20" t="s">
        <v>88</v>
      </c>
      <c r="B93" s="20"/>
      <c r="C93" s="21">
        <v>0</v>
      </c>
      <c r="D93" s="61"/>
      <c r="E93" s="28"/>
      <c r="F93" s="28"/>
      <c r="G93" s="21"/>
      <c r="H93" s="21"/>
      <c r="I93" s="21"/>
      <c r="J93" s="28"/>
      <c r="K93" s="21"/>
      <c r="L93" s="21"/>
      <c r="M93" s="21"/>
      <c r="N93" s="74"/>
      <c r="O93" s="21">
        <v>0</v>
      </c>
      <c r="P93" s="28">
        <v>0</v>
      </c>
      <c r="Q93" s="28" t="s">
        <v>75</v>
      </c>
      <c r="R93" s="28" t="s">
        <v>75</v>
      </c>
    </row>
    <row r="94" spans="1:19" s="3" customFormat="1" ht="18">
      <c r="A94" s="20" t="s">
        <v>70</v>
      </c>
      <c r="B94" s="20"/>
      <c r="C94" s="21">
        <v>576</v>
      </c>
      <c r="D94" s="62"/>
      <c r="E94" s="26"/>
      <c r="F94" s="28"/>
      <c r="G94" s="21"/>
      <c r="H94" s="21"/>
      <c r="I94" s="21"/>
      <c r="J94" s="28"/>
      <c r="K94" s="21"/>
      <c r="L94" s="21"/>
      <c r="M94" s="21"/>
      <c r="N94" s="74"/>
      <c r="O94" s="21">
        <f t="shared" si="24"/>
        <v>576</v>
      </c>
      <c r="P94" s="95">
        <v>471</v>
      </c>
      <c r="Q94" s="21">
        <f t="shared" si="25"/>
        <v>105</v>
      </c>
      <c r="R94" s="106">
        <v>0.18</v>
      </c>
    </row>
    <row r="95" spans="1:19" s="3" customFormat="1" ht="15.6" customHeight="1">
      <c r="A95" s="20" t="s">
        <v>87</v>
      </c>
      <c r="B95" s="20"/>
      <c r="C95" s="21">
        <v>527</v>
      </c>
      <c r="D95" s="62"/>
      <c r="E95" s="26"/>
      <c r="F95" s="28"/>
      <c r="G95" s="21"/>
      <c r="H95" s="21"/>
      <c r="I95" s="21"/>
      <c r="J95" s="28"/>
      <c r="K95" s="21"/>
      <c r="L95" s="21"/>
      <c r="M95" s="21"/>
      <c r="N95" s="74"/>
      <c r="O95" s="21">
        <f t="shared" si="24"/>
        <v>527</v>
      </c>
      <c r="P95" s="95">
        <v>0</v>
      </c>
      <c r="Q95" s="21">
        <f t="shared" si="25"/>
        <v>527</v>
      </c>
      <c r="R95" s="106">
        <v>0</v>
      </c>
    </row>
    <row r="96" spans="1:19" s="3" customFormat="1" ht="15.6" customHeight="1">
      <c r="A96" s="20" t="s">
        <v>72</v>
      </c>
      <c r="B96" s="65"/>
      <c r="C96" s="45">
        <v>138</v>
      </c>
      <c r="D96" s="45"/>
      <c r="E96" s="45"/>
      <c r="F96" s="29"/>
      <c r="G96" s="29"/>
      <c r="H96" s="45"/>
      <c r="I96" s="45"/>
      <c r="J96" s="45"/>
      <c r="K96" s="29"/>
      <c r="L96" s="45"/>
      <c r="M96" s="45"/>
      <c r="N96" s="75"/>
      <c r="O96" s="23">
        <f t="shared" si="24"/>
        <v>138</v>
      </c>
      <c r="P96" s="96">
        <v>670</v>
      </c>
      <c r="Q96" s="23">
        <f t="shared" si="25"/>
        <v>-532</v>
      </c>
      <c r="R96" s="107">
        <v>-0.79</v>
      </c>
    </row>
    <row r="97" spans="1:19" s="3" customFormat="1" ht="19.5" customHeight="1">
      <c r="A97" s="19" t="s">
        <v>59</v>
      </c>
      <c r="B97" s="19"/>
      <c r="C97" s="25">
        <f t="shared" ref="C97:N97" si="26">SUM(C91:C96)</f>
        <v>3987</v>
      </c>
      <c r="D97" s="25">
        <f t="shared" si="26"/>
        <v>0</v>
      </c>
      <c r="E97" s="25">
        <f t="shared" si="26"/>
        <v>0</v>
      </c>
      <c r="F97" s="25">
        <f t="shared" si="26"/>
        <v>0</v>
      </c>
      <c r="G97" s="25">
        <f t="shared" si="26"/>
        <v>0</v>
      </c>
      <c r="H97" s="25">
        <f t="shared" si="26"/>
        <v>0</v>
      </c>
      <c r="I97" s="25">
        <f t="shared" si="26"/>
        <v>0</v>
      </c>
      <c r="J97" s="25">
        <f t="shared" si="26"/>
        <v>0</v>
      </c>
      <c r="K97" s="25">
        <f t="shared" si="26"/>
        <v>0</v>
      </c>
      <c r="L97" s="25">
        <f t="shared" si="26"/>
        <v>0</v>
      </c>
      <c r="M97" s="25">
        <f t="shared" si="26"/>
        <v>0</v>
      </c>
      <c r="N97" s="70">
        <f t="shared" si="26"/>
        <v>0</v>
      </c>
      <c r="O97" s="98">
        <f t="shared" ref="O97:P97" si="27">SUM(O91:O96)</f>
        <v>3987</v>
      </c>
      <c r="P97" s="89">
        <f t="shared" si="27"/>
        <v>3631</v>
      </c>
      <c r="Q97" s="25">
        <f t="shared" si="25"/>
        <v>356</v>
      </c>
      <c r="R97" s="118">
        <v>-0.09</v>
      </c>
      <c r="S97" s="40"/>
    </row>
    <row r="98" spans="1:19" s="3" customFormat="1" ht="6.6" customHeight="1">
      <c r="A98" s="58"/>
      <c r="B98" s="2"/>
      <c r="C98" s="2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119"/>
      <c r="S98" s="40"/>
    </row>
    <row r="99" spans="1:19">
      <c r="A99" s="39" t="s">
        <v>80</v>
      </c>
      <c r="C99" s="43"/>
      <c r="D99" s="43"/>
      <c r="E99" s="43"/>
      <c r="F99" s="44"/>
      <c r="G99" s="42"/>
      <c r="H99" s="42"/>
      <c r="I99" s="42"/>
      <c r="J99" s="42"/>
      <c r="K99" s="42"/>
      <c r="L99" s="42"/>
      <c r="M99" s="42"/>
      <c r="N99" s="42"/>
      <c r="O99" s="102"/>
      <c r="P99" s="43"/>
      <c r="Q99" s="42"/>
    </row>
    <row r="100" spans="1:19">
      <c r="A100" s="39" t="s">
        <v>89</v>
      </c>
      <c r="C100" s="43"/>
      <c r="D100" s="43"/>
      <c r="E100" s="43"/>
      <c r="F100" s="44"/>
      <c r="G100" s="42"/>
      <c r="H100" s="42"/>
      <c r="I100" s="42"/>
      <c r="J100" s="42"/>
      <c r="K100" s="42"/>
      <c r="L100" s="42"/>
      <c r="M100" s="42"/>
      <c r="N100" s="42"/>
      <c r="O100" s="102"/>
      <c r="P100" s="43"/>
      <c r="Q100" s="42"/>
    </row>
  </sheetData>
  <mergeCells count="4">
    <mergeCell ref="A1:Q1"/>
    <mergeCell ref="A80:B80"/>
    <mergeCell ref="A81:B81"/>
    <mergeCell ref="A82:B82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  <vt:lpstr>'2001'!Print_Area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2023-02-03T16:34:43Z</cp:lastPrinted>
  <dcterms:created xsi:type="dcterms:W3CDTF">2000-02-08T18:12:04Z</dcterms:created>
  <dcterms:modified xsi:type="dcterms:W3CDTF">2023-02-07T17:27:29Z</dcterms:modified>
</cp:coreProperties>
</file>