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'2001'!$A$1:$R$101</definedName>
  </definedNames>
  <calcPr calcId="124519"/>
</workbook>
</file>

<file path=xl/calcChain.xml><?xml version="1.0" encoding="utf-8"?>
<calcChain xmlns="http://schemas.openxmlformats.org/spreadsheetml/2006/main">
  <c r="Q86" i="7"/>
  <c r="O86"/>
  <c r="Q76"/>
  <c r="Q75"/>
  <c r="Q74"/>
  <c r="Q73"/>
  <c r="O76"/>
  <c r="O75"/>
  <c r="O74"/>
  <c r="O73"/>
  <c r="I76"/>
  <c r="P86"/>
  <c r="O96"/>
  <c r="O95"/>
  <c r="O94"/>
  <c r="O93"/>
  <c r="O92"/>
  <c r="O90"/>
  <c r="O84"/>
  <c r="O83"/>
  <c r="O82"/>
  <c r="O81"/>
  <c r="O80"/>
  <c r="O79"/>
  <c r="O78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7"/>
  <c r="H85"/>
  <c r="H76"/>
  <c r="H71"/>
  <c r="H39"/>
  <c r="H23"/>
  <c r="H12"/>
  <c r="G76"/>
  <c r="G71"/>
  <c r="G41"/>
  <c r="G39"/>
  <c r="G23"/>
  <c r="G97"/>
  <c r="G12"/>
  <c r="G85"/>
  <c r="F76"/>
  <c r="P97"/>
  <c r="F97"/>
  <c r="E97"/>
  <c r="D97"/>
  <c r="P85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P71"/>
  <c r="D12"/>
  <c r="D23"/>
  <c r="P23"/>
  <c r="P76"/>
  <c r="C76"/>
  <c r="G86" l="1"/>
  <c r="F86"/>
  <c r="H86"/>
  <c r="H41"/>
  <c r="F41"/>
  <c r="P12"/>
  <c r="O85" l="1"/>
  <c r="Q96"/>
  <c r="C97"/>
  <c r="O97" l="1"/>
  <c r="Q70"/>
  <c r="C71"/>
  <c r="P39"/>
  <c r="P41" s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Q85" l="1"/>
  <c r="O39"/>
  <c r="Q15"/>
  <c r="Q23" s="1"/>
  <c r="O23"/>
  <c r="Q8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<sst xmlns="http://schemas.openxmlformats.org/spreadsheetml/2006/main" count="127" uniqueCount="90">
  <si>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</si>
  <si>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</si>
  <si>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</si>
  <si>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</si>
  <si>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</si>
  <si>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</si>
  <si>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</si>
  <si>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</si>
  <si>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</si>
  <si>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</si>
  <si>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</si>
  <si>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</si>
  <si>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</si>
  <si>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</si>
  <si>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</si>
  <si>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</si>
  <si>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</si>
  <si>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</si>
  <si>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</si>
  <si>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</si>
  <si>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</si>
  <si>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</si>
  <si>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</si>
  <si>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</si>
  <si>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</si>
  <si>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</si>
  <si>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</si>
  <si>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</si>
  <si>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</si>
  <si>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</si>
  <si>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</si>
  <si>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</si>
  <si>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</si>
  <si>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</si>
  <si>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</si>
  <si>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</si>
  <si>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</si>
  <si>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</si>
  <si>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</si>
  <si>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</si>
  <si>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</si>
  <si>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</si>
  <si>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</si>
  <si>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</si>
  <si>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</si>
  <si>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</si>
  <si>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</si>
  <si>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</si>
  <si>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</si>
  <si>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</si>
  <si>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</si>
  <si>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</si>
  <si>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</si>
  <si>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</si>
  <si>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</si>
  <si>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</si>
  <si>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</si>
  <si>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</si>
  <si>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</si>
  <si>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</si>
  <si>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</si>
  <si>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</si>
  <si>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</si>
  <si>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</si>
  <si>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</si>
  <si>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</si>
  <si>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</si>
  <si>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</si>
  <si>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</si>
  <si>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</si>
  <si>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</si>
  <si>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</si>
  <si>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</si>
  <si>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</si>
  <si>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</si>
  <si>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</si>
  <si>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</si>
  <si>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</si>
  <si>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</si>
  <si>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</si>
  <si>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</si>
  <si>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</si>
  <si>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</si>
  <si>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</si>
  <si>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</si>
  <si>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</si>
  <si>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</si>
  <si>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</si>
  <si>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July 2022</t>
  </si>
  <si>
    <t>***Vehicle #46-5 out of service July 7,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</si>
</sst>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9" fontId="15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11" fillId="0" borderId="2" xfId="0" applyNumberFormat="1" applyFont="1" applyBorder="1"/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 applyAlignment="1">
      <alignment horizontal="right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19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58262016"/>
        <c:axId val="158263552"/>
      </c:barChart>
      <c:catAx>
        <c:axId val="1582620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63552"/>
        <c:crosses val="autoZero"/>
        <c:lblAlgn val="ctr"/>
        <c:lblOffset val="100"/>
        <c:tickLblSkip val="1"/>
        <c:tickMarkSkip val="1"/>
      </c:catAx>
      <c:valAx>
        <c:axId val="15826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26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98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M84" sqref="M84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3"/>
      <c r="P2" s="93"/>
      <c r="Q2" s="93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0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0"/>
      <c r="R4" s="6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88</v>
      </c>
      <c r="I5" s="52"/>
      <c r="J5" s="67"/>
      <c r="K5" s="6"/>
      <c r="L5" s="6"/>
      <c r="M5" s="6"/>
      <c r="N5" s="6"/>
      <c r="O5" s="19"/>
      <c r="P5" s="19"/>
      <c r="Q5" s="90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91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91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92" t="s">
        <v>83</v>
      </c>
      <c r="P9" s="61">
        <v>2021</v>
      </c>
      <c r="Q9" s="92" t="s">
        <v>84</v>
      </c>
      <c r="R9" s="107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/>
      <c r="K10" s="21"/>
      <c r="L10" s="21"/>
      <c r="M10" s="21"/>
      <c r="N10" s="70"/>
      <c r="O10" s="21">
        <f>+SUM(C10:N10)</f>
        <v>2750</v>
      </c>
      <c r="P10" s="21">
        <v>2562</v>
      </c>
      <c r="Q10" s="21">
        <f>SUM(O10-P10)</f>
        <v>188</v>
      </c>
      <c r="R10" s="89">
        <v>7.0000000000000007E-2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/>
      <c r="K11" s="23"/>
      <c r="L11" s="23"/>
      <c r="M11" s="23"/>
      <c r="N11" s="72"/>
      <c r="O11" s="23">
        <f>+SUM(C11:N11)</f>
        <v>3020</v>
      </c>
      <c r="P11" s="23">
        <v>3750</v>
      </c>
      <c r="Q11" s="23">
        <f>SUM(O11-P11)</f>
        <v>-730</v>
      </c>
      <c r="R11" s="98">
        <v>-0.19</v>
      </c>
    </row>
    <row r="12" spans="1:18" s="3" customFormat="1" ht="18">
      <c r="A12" s="19" t="s">
        <v>7</v>
      </c>
      <c r="B12" s="19"/>
      <c r="C12" s="24">
        <f t="shared" ref="C12:H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v>797</v>
      </c>
      <c r="J12" s="24"/>
      <c r="K12" s="24"/>
      <c r="L12" s="24"/>
      <c r="M12" s="24"/>
      <c r="N12" s="24"/>
      <c r="O12" s="86">
        <f>+SUM(O10+O11)</f>
        <v>5770</v>
      </c>
      <c r="P12" s="25">
        <f>SUM(P10:P11)</f>
        <v>6312</v>
      </c>
      <c r="Q12" s="25">
        <f>+SUM(Q10+Q11)</f>
        <v>-542</v>
      </c>
      <c r="R12" s="99">
        <v>-0.09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26"/>
      <c r="P13" s="62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/>
      <c r="K15" s="21"/>
      <c r="L15" s="21"/>
      <c r="M15" s="21"/>
      <c r="N15" s="70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00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/>
      <c r="K16" s="21"/>
      <c r="L16" s="21"/>
      <c r="M16" s="21"/>
      <c r="N16" s="70"/>
      <c r="O16" s="21">
        <f t="shared" si="1"/>
        <v>0</v>
      </c>
      <c r="P16" s="21">
        <v>2</v>
      </c>
      <c r="Q16" s="21">
        <f t="shared" si="2"/>
        <v>-2</v>
      </c>
      <c r="R16" s="89">
        <v>-2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/>
      <c r="K17" s="21"/>
      <c r="L17" s="21"/>
      <c r="M17" s="21"/>
      <c r="N17" s="70"/>
      <c r="O17" s="21">
        <f t="shared" si="1"/>
        <v>2</v>
      </c>
      <c r="P17" s="21">
        <v>3</v>
      </c>
      <c r="Q17" s="21">
        <f t="shared" si="2"/>
        <v>-1</v>
      </c>
      <c r="R17" s="89">
        <v>-0.33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/>
      <c r="K18" s="21"/>
      <c r="L18" s="21"/>
      <c r="M18" s="21"/>
      <c r="N18" s="70"/>
      <c r="O18" s="21">
        <f t="shared" si="1"/>
        <v>6</v>
      </c>
      <c r="P18" s="21">
        <v>5</v>
      </c>
      <c r="Q18" s="21">
        <f t="shared" si="2"/>
        <v>1</v>
      </c>
      <c r="R18" s="89">
        <v>0.17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/>
      <c r="K19" s="21"/>
      <c r="L19" s="21"/>
      <c r="M19" s="21"/>
      <c r="N19" s="70"/>
      <c r="O19" s="21">
        <f t="shared" si="1"/>
        <v>13</v>
      </c>
      <c r="P19" s="21">
        <v>6</v>
      </c>
      <c r="Q19" s="21">
        <f t="shared" si="2"/>
        <v>7</v>
      </c>
      <c r="R19" s="89">
        <v>0.54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/>
      <c r="K20" s="21"/>
      <c r="L20" s="21"/>
      <c r="M20" s="21"/>
      <c r="N20" s="70"/>
      <c r="O20" s="21">
        <f t="shared" si="1"/>
        <v>63</v>
      </c>
      <c r="P20" s="21">
        <v>43</v>
      </c>
      <c r="Q20" s="21">
        <f t="shared" si="2"/>
        <v>20</v>
      </c>
      <c r="R20" s="89">
        <v>0.32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/>
      <c r="K21" s="21"/>
      <c r="L21" s="21"/>
      <c r="M21" s="21"/>
      <c r="N21" s="70"/>
      <c r="O21" s="21">
        <f t="shared" si="1"/>
        <v>3</v>
      </c>
      <c r="P21" s="21">
        <v>5</v>
      </c>
      <c r="Q21" s="21">
        <f t="shared" si="2"/>
        <v>-2</v>
      </c>
      <c r="R21" s="89">
        <v>-0.4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/>
      <c r="K22" s="23"/>
      <c r="L22" s="23"/>
      <c r="M22" s="23"/>
      <c r="N22" s="73"/>
      <c r="O22" s="23">
        <f t="shared" si="1"/>
        <v>18</v>
      </c>
      <c r="P22" s="23">
        <v>10</v>
      </c>
      <c r="Q22" s="23">
        <f t="shared" si="2"/>
        <v>8</v>
      </c>
      <c r="R22" s="98">
        <v>0.44</v>
      </c>
    </row>
    <row r="23" spans="1:18" s="3" customFormat="1" ht="18">
      <c r="A23" s="19" t="s">
        <v>7</v>
      </c>
      <c r="B23" s="19"/>
      <c r="C23" s="24">
        <f t="shared" ref="C23:H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v>23</v>
      </c>
      <c r="J23" s="24"/>
      <c r="K23" s="24"/>
      <c r="L23" s="24"/>
      <c r="M23" s="24"/>
      <c r="N23" s="24"/>
      <c r="O23" s="86">
        <f t="shared" ref="O23:Q23" si="4">SUM(O15:O22)</f>
        <v>105</v>
      </c>
      <c r="P23" s="25">
        <f t="shared" si="4"/>
        <v>74</v>
      </c>
      <c r="Q23" s="25">
        <f t="shared" si="4"/>
        <v>31</v>
      </c>
      <c r="R23" s="99">
        <v>0.3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/>
      <c r="K26" s="21"/>
      <c r="L26" s="21"/>
      <c r="M26" s="21"/>
      <c r="N26" s="70"/>
      <c r="O26" s="21">
        <f t="shared" ref="O26:O38" si="5">+SUM(C26:N26)</f>
        <v>26</v>
      </c>
      <c r="P26" s="21">
        <v>27</v>
      </c>
      <c r="Q26" s="21">
        <f t="shared" ref="Q26:Q27" si="6">SUM(O26-P26)</f>
        <v>-1</v>
      </c>
      <c r="R26" s="89">
        <v>-0.04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/>
      <c r="K27" s="21"/>
      <c r="L27" s="21"/>
      <c r="M27" s="21"/>
      <c r="N27" s="70"/>
      <c r="O27" s="21">
        <f t="shared" si="5"/>
        <v>1</v>
      </c>
      <c r="P27" s="21">
        <v>0</v>
      </c>
      <c r="Q27" s="21">
        <f t="shared" si="6"/>
        <v>1</v>
      </c>
      <c r="R27" s="100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/>
      <c r="K28" s="21"/>
      <c r="L28" s="21"/>
      <c r="M28" s="21"/>
      <c r="N28" s="70"/>
      <c r="O28" s="21">
        <f t="shared" si="5"/>
        <v>35</v>
      </c>
      <c r="P28" s="21">
        <v>40</v>
      </c>
      <c r="Q28" s="21">
        <f t="shared" ref="Q28:Q38" si="7">SUM(O28-P28)</f>
        <v>-5</v>
      </c>
      <c r="R28" s="89">
        <v>-0.12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/>
      <c r="K29" s="21"/>
      <c r="L29" s="21"/>
      <c r="M29" s="21"/>
      <c r="N29" s="70"/>
      <c r="O29" s="21">
        <f t="shared" si="5"/>
        <v>1</v>
      </c>
      <c r="P29" s="21">
        <v>6</v>
      </c>
      <c r="Q29" s="21">
        <f t="shared" si="7"/>
        <v>-5</v>
      </c>
      <c r="R29" s="89">
        <v>-0.83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/>
      <c r="K30" s="21"/>
      <c r="L30" s="21"/>
      <c r="M30" s="21"/>
      <c r="N30" s="70"/>
      <c r="O30" s="21">
        <f t="shared" si="5"/>
        <v>25</v>
      </c>
      <c r="P30" s="21">
        <v>22</v>
      </c>
      <c r="Q30" s="21">
        <f t="shared" si="7"/>
        <v>3</v>
      </c>
      <c r="R30" s="89">
        <v>0.12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/>
      <c r="K31" s="21"/>
      <c r="L31" s="21"/>
      <c r="M31" s="21"/>
      <c r="N31" s="70"/>
      <c r="O31" s="21">
        <f t="shared" si="5"/>
        <v>2</v>
      </c>
      <c r="P31" s="21">
        <v>0</v>
      </c>
      <c r="Q31" s="21">
        <f t="shared" si="7"/>
        <v>2</v>
      </c>
      <c r="R31" s="89">
        <v>2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/>
      <c r="K32" s="21"/>
      <c r="L32" s="21"/>
      <c r="M32" s="21"/>
      <c r="N32" s="70"/>
      <c r="O32" s="21">
        <f t="shared" si="5"/>
        <v>0</v>
      </c>
      <c r="P32" s="21">
        <v>0</v>
      </c>
      <c r="Q32" s="21">
        <f t="shared" si="7"/>
        <v>0</v>
      </c>
      <c r="R32" s="89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/>
      <c r="K33" s="21"/>
      <c r="L33" s="21"/>
      <c r="M33" s="21"/>
      <c r="N33" s="70"/>
      <c r="O33" s="21">
        <f t="shared" si="5"/>
        <v>11</v>
      </c>
      <c r="P33" s="21">
        <v>20</v>
      </c>
      <c r="Q33" s="21">
        <f t="shared" si="7"/>
        <v>-9</v>
      </c>
      <c r="R33" s="89">
        <v>-0.45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/>
      <c r="K34" s="21"/>
      <c r="L34" s="21"/>
      <c r="M34" s="21"/>
      <c r="N34" s="70"/>
      <c r="O34" s="21">
        <f t="shared" si="5"/>
        <v>16</v>
      </c>
      <c r="P34" s="21">
        <v>22</v>
      </c>
      <c r="Q34" s="21">
        <f t="shared" si="7"/>
        <v>-6</v>
      </c>
      <c r="R34" s="89">
        <v>-0.27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/>
      <c r="K35" s="21"/>
      <c r="L35" s="21"/>
      <c r="M35" s="21"/>
      <c r="N35" s="70"/>
      <c r="O35" s="21">
        <f t="shared" si="5"/>
        <v>5</v>
      </c>
      <c r="P35" s="21">
        <v>11</v>
      </c>
      <c r="Q35" s="21">
        <f t="shared" si="7"/>
        <v>-6</v>
      </c>
      <c r="R35" s="89">
        <v>-0.55000000000000004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/>
      <c r="K36" s="21"/>
      <c r="L36" s="21"/>
      <c r="M36" s="21"/>
      <c r="N36" s="70"/>
      <c r="O36" s="21">
        <f t="shared" si="5"/>
        <v>53</v>
      </c>
      <c r="P36" s="21">
        <v>47</v>
      </c>
      <c r="Q36" s="21">
        <f t="shared" si="7"/>
        <v>6</v>
      </c>
      <c r="R36" s="89">
        <v>0.13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/>
      <c r="K37" s="21"/>
      <c r="L37" s="21"/>
      <c r="M37" s="21"/>
      <c r="N37" s="70"/>
      <c r="O37" s="21">
        <f t="shared" si="5"/>
        <v>36</v>
      </c>
      <c r="P37" s="21">
        <v>30</v>
      </c>
      <c r="Q37" s="21">
        <f t="shared" si="7"/>
        <v>6</v>
      </c>
      <c r="R37" s="89">
        <v>0.17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/>
      <c r="K38" s="23"/>
      <c r="L38" s="23"/>
      <c r="M38" s="23"/>
      <c r="N38" s="73"/>
      <c r="O38" s="23">
        <f t="shared" si="5"/>
        <v>3</v>
      </c>
      <c r="P38" s="23">
        <v>1</v>
      </c>
      <c r="Q38" s="23">
        <f t="shared" si="7"/>
        <v>2</v>
      </c>
      <c r="R38" s="98">
        <v>0.67</v>
      </c>
    </row>
    <row r="39" spans="1:19" s="3" customFormat="1" ht="18">
      <c r="A39" s="19" t="s">
        <v>7</v>
      </c>
      <c r="B39" s="19"/>
      <c r="C39" s="24">
        <f t="shared" ref="C39:H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v>29</v>
      </c>
      <c r="J39" s="24"/>
      <c r="K39" s="24"/>
      <c r="L39" s="24"/>
      <c r="M39" s="24"/>
      <c r="N39" s="24"/>
      <c r="O39" s="94">
        <f t="shared" ref="O39:Q39" si="9">SUM(O26:O38)</f>
        <v>214</v>
      </c>
      <c r="P39" s="24">
        <f t="shared" si="9"/>
        <v>226</v>
      </c>
      <c r="Q39" s="24">
        <f t="shared" si="9"/>
        <v>-12</v>
      </c>
      <c r="R39" s="99">
        <v>-0.05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H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v>52</v>
      </c>
      <c r="J41" s="24"/>
      <c r="K41" s="24"/>
      <c r="L41" s="24"/>
      <c r="M41" s="24"/>
      <c r="N41" s="24"/>
      <c r="O41" s="94">
        <f t="shared" ref="O41:Q41" si="11">SUM(O39+O23)</f>
        <v>319</v>
      </c>
      <c r="P41" s="24">
        <f t="shared" si="11"/>
        <v>300</v>
      </c>
      <c r="Q41" s="24">
        <f t="shared" si="11"/>
        <v>19</v>
      </c>
      <c r="R41" s="101">
        <v>0.06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11"/>
      <c r="P42" s="63"/>
      <c r="Q42" s="11"/>
      <c r="R42" s="108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/>
      <c r="K43" s="21"/>
      <c r="L43" s="21"/>
      <c r="M43" s="21"/>
      <c r="N43" s="70"/>
      <c r="O43" s="21">
        <f t="shared" ref="O43:O46" si="12">+SUM(C43:N43)</f>
        <v>93</v>
      </c>
      <c r="P43" s="21">
        <v>154</v>
      </c>
      <c r="Q43" s="21">
        <f t="shared" ref="Q43:Q46" si="13">SUM(O43-P43)</f>
        <v>-61</v>
      </c>
      <c r="R43" s="102">
        <v>-0.4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/>
      <c r="K44" s="21"/>
      <c r="L44" s="21"/>
      <c r="M44" s="21"/>
      <c r="N44" s="70"/>
      <c r="O44" s="21">
        <f t="shared" si="12"/>
        <v>834</v>
      </c>
      <c r="P44" s="21">
        <v>1204</v>
      </c>
      <c r="Q44" s="21">
        <f t="shared" si="13"/>
        <v>-370</v>
      </c>
      <c r="R44" s="102">
        <v>-0.31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/>
      <c r="K45" s="21"/>
      <c r="L45" s="21"/>
      <c r="M45" s="21"/>
      <c r="N45" s="70"/>
      <c r="O45" s="21">
        <f t="shared" si="12"/>
        <v>72</v>
      </c>
      <c r="P45" s="21">
        <v>73</v>
      </c>
      <c r="Q45" s="21">
        <f t="shared" si="13"/>
        <v>-1</v>
      </c>
      <c r="R45" s="102">
        <v>-0.01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/>
      <c r="K46" s="21"/>
      <c r="L46" s="21"/>
      <c r="M46" s="21"/>
      <c r="N46" s="70"/>
      <c r="O46" s="21">
        <f t="shared" si="12"/>
        <v>123</v>
      </c>
      <c r="P46" s="21">
        <v>123</v>
      </c>
      <c r="Q46" s="21">
        <f t="shared" si="13"/>
        <v>0</v>
      </c>
      <c r="R46" s="102">
        <v>0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4"/>
      <c r="Q47" s="9"/>
      <c r="R47" s="109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4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95" t="s">
        <v>44</v>
      </c>
      <c r="P50" s="14" t="s">
        <v>44</v>
      </c>
      <c r="Q50" s="14" t="s">
        <v>74</v>
      </c>
      <c r="R50" s="110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96" t="s">
        <v>83</v>
      </c>
      <c r="P51" s="61">
        <v>2021</v>
      </c>
      <c r="Q51" s="92" t="s">
        <v>84</v>
      </c>
      <c r="R51" s="111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70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00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70"/>
      <c r="O53" s="21">
        <f t="shared" si="14"/>
        <v>0</v>
      </c>
      <c r="P53" s="21">
        <v>1</v>
      </c>
      <c r="Q53" s="21">
        <f t="shared" si="15"/>
        <v>-1</v>
      </c>
      <c r="R53" s="100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70"/>
      <c r="O54" s="21">
        <f t="shared" si="14"/>
        <v>1</v>
      </c>
      <c r="P54" s="21">
        <v>0</v>
      </c>
      <c r="Q54" s="21">
        <f t="shared" si="15"/>
        <v>1</v>
      </c>
      <c r="R54" s="100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70"/>
      <c r="O55" s="21">
        <f t="shared" si="14"/>
        <v>1</v>
      </c>
      <c r="P55" s="21">
        <v>0</v>
      </c>
      <c r="Q55" s="21">
        <f t="shared" si="15"/>
        <v>1</v>
      </c>
      <c r="R55" s="100">
        <v>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/>
      <c r="K56" s="21"/>
      <c r="L56" s="21"/>
      <c r="M56" s="21"/>
      <c r="N56" s="70"/>
      <c r="O56" s="21">
        <f t="shared" si="14"/>
        <v>1</v>
      </c>
      <c r="P56" s="21">
        <v>0</v>
      </c>
      <c r="Q56" s="21">
        <f t="shared" si="15"/>
        <v>1</v>
      </c>
      <c r="R56" s="100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/>
      <c r="K57" s="21"/>
      <c r="L57" s="21"/>
      <c r="M57" s="21"/>
      <c r="N57" s="70"/>
      <c r="O57" s="21">
        <f t="shared" si="14"/>
        <v>1</v>
      </c>
      <c r="P57" s="21">
        <v>3</v>
      </c>
      <c r="Q57" s="21">
        <f t="shared" si="15"/>
        <v>-2</v>
      </c>
      <c r="R57" s="100">
        <v>-0.67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/>
      <c r="K58" s="21"/>
      <c r="L58" s="21"/>
      <c r="M58" s="21"/>
      <c r="N58" s="70"/>
      <c r="O58" s="21">
        <f t="shared" si="14"/>
        <v>0</v>
      </c>
      <c r="P58" s="21">
        <v>1</v>
      </c>
      <c r="Q58" s="21">
        <f t="shared" si="15"/>
        <v>-1</v>
      </c>
      <c r="R58" s="100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/>
      <c r="K59" s="21"/>
      <c r="L59" s="21"/>
      <c r="M59" s="21"/>
      <c r="N59" s="70"/>
      <c r="O59" s="21">
        <f t="shared" si="14"/>
        <v>6</v>
      </c>
      <c r="P59" s="21">
        <v>2</v>
      </c>
      <c r="Q59" s="21">
        <f t="shared" si="15"/>
        <v>4</v>
      </c>
      <c r="R59" s="100">
        <v>0.67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/>
      <c r="K60" s="21"/>
      <c r="L60" s="21"/>
      <c r="M60" s="21"/>
      <c r="N60" s="70"/>
      <c r="O60" s="21">
        <f t="shared" si="14"/>
        <v>25</v>
      </c>
      <c r="P60" s="21">
        <v>17</v>
      </c>
      <c r="Q60" s="21">
        <f t="shared" si="15"/>
        <v>8</v>
      </c>
      <c r="R60" s="100">
        <v>0.32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/>
      <c r="K61" s="21"/>
      <c r="L61" s="21"/>
      <c r="M61" s="21"/>
      <c r="N61" s="77"/>
      <c r="O61" s="21">
        <f t="shared" si="14"/>
        <v>3</v>
      </c>
      <c r="P61" s="21">
        <v>2</v>
      </c>
      <c r="Q61" s="21">
        <f t="shared" si="15"/>
        <v>1</v>
      </c>
      <c r="R61" s="100">
        <v>0.33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/>
      <c r="K62" s="21"/>
      <c r="L62" s="21"/>
      <c r="M62" s="21"/>
      <c r="N62" s="70"/>
      <c r="O62" s="21">
        <f t="shared" si="14"/>
        <v>1</v>
      </c>
      <c r="P62" s="21">
        <v>5</v>
      </c>
      <c r="Q62" s="21">
        <f t="shared" si="15"/>
        <v>-4</v>
      </c>
      <c r="R62" s="100">
        <v>-0.75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/>
      <c r="K63" s="21"/>
      <c r="L63" s="21"/>
      <c r="M63" s="21"/>
      <c r="N63" s="70"/>
      <c r="O63" s="21">
        <f t="shared" si="14"/>
        <v>2</v>
      </c>
      <c r="P63" s="21">
        <v>0</v>
      </c>
      <c r="Q63" s="21">
        <f t="shared" si="15"/>
        <v>2</v>
      </c>
      <c r="R63" s="100">
        <v>2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/>
      <c r="K64" s="21"/>
      <c r="L64" s="21"/>
      <c r="M64" s="21"/>
      <c r="N64" s="70"/>
      <c r="O64" s="21">
        <f t="shared" si="14"/>
        <v>7</v>
      </c>
      <c r="P64" s="21">
        <v>15</v>
      </c>
      <c r="Q64" s="21">
        <f t="shared" si="15"/>
        <v>-8</v>
      </c>
      <c r="R64" s="100">
        <v>-0.53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/>
      <c r="K65" s="21"/>
      <c r="L65" s="21"/>
      <c r="M65" s="21"/>
      <c r="N65" s="70"/>
      <c r="O65" s="21">
        <f t="shared" si="14"/>
        <v>6</v>
      </c>
      <c r="P65" s="21">
        <v>11</v>
      </c>
      <c r="Q65" s="21">
        <f t="shared" si="15"/>
        <v>-5</v>
      </c>
      <c r="R65" s="100">
        <v>-0.45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/>
      <c r="K66" s="21"/>
      <c r="L66" s="21"/>
      <c r="M66" s="21"/>
      <c r="N66" s="70"/>
      <c r="O66" s="21">
        <f t="shared" si="14"/>
        <v>12</v>
      </c>
      <c r="P66" s="21">
        <v>20</v>
      </c>
      <c r="Q66" s="21">
        <f t="shared" si="15"/>
        <v>-8</v>
      </c>
      <c r="R66" s="100">
        <v>-0.4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/>
      <c r="K67" s="21"/>
      <c r="L67" s="21"/>
      <c r="M67" s="21"/>
      <c r="N67" s="70"/>
      <c r="O67" s="21">
        <f t="shared" si="14"/>
        <v>0</v>
      </c>
      <c r="P67" s="21">
        <v>0</v>
      </c>
      <c r="Q67" s="21">
        <f t="shared" si="15"/>
        <v>0</v>
      </c>
      <c r="R67" s="100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/>
      <c r="K68" s="21"/>
      <c r="L68" s="21"/>
      <c r="M68" s="21"/>
      <c r="N68" s="70"/>
      <c r="O68" s="21">
        <f t="shared" si="14"/>
        <v>32</v>
      </c>
      <c r="P68" s="21">
        <v>31</v>
      </c>
      <c r="Q68" s="21">
        <f t="shared" si="15"/>
        <v>1</v>
      </c>
      <c r="R68" s="100">
        <v>0.03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/>
      <c r="K69" s="21"/>
      <c r="L69" s="21"/>
      <c r="M69" s="21"/>
      <c r="N69" s="70"/>
      <c r="O69" s="21">
        <f t="shared" si="14"/>
        <v>22</v>
      </c>
      <c r="P69" s="21">
        <v>12</v>
      </c>
      <c r="Q69" s="21">
        <f t="shared" si="15"/>
        <v>10</v>
      </c>
      <c r="R69" s="100">
        <v>0.45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/>
      <c r="K70" s="23"/>
      <c r="L70" s="23"/>
      <c r="M70" s="23"/>
      <c r="N70" s="73"/>
      <c r="O70" s="23">
        <f t="shared" si="14"/>
        <v>0</v>
      </c>
      <c r="P70" s="23">
        <v>0</v>
      </c>
      <c r="Q70" s="23">
        <f t="shared" si="15"/>
        <v>0</v>
      </c>
      <c r="R70" s="103">
        <v>0</v>
      </c>
    </row>
    <row r="71" spans="1:19" s="3" customFormat="1" ht="16.2" customHeight="1">
      <c r="A71" s="37" t="s">
        <v>31</v>
      </c>
      <c r="B71" s="37"/>
      <c r="C71" s="30">
        <f t="shared" ref="C71:H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v>9</v>
      </c>
      <c r="J71" s="30"/>
      <c r="K71" s="30"/>
      <c r="L71" s="30"/>
      <c r="M71" s="30"/>
      <c r="N71" s="30"/>
      <c r="O71" s="86">
        <f>SUM(O52:O70)</f>
        <v>120</v>
      </c>
      <c r="P71" s="86">
        <f>SUM(P52:P70)</f>
        <v>120</v>
      </c>
      <c r="Q71" s="25">
        <f>SUM(Q52:Q70)</f>
        <v>0</v>
      </c>
      <c r="R71" s="101">
        <v>0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65"/>
      <c r="P72" s="65"/>
      <c r="Q72" s="30"/>
      <c r="R72" s="104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/>
      <c r="K73" s="28"/>
      <c r="L73" s="21"/>
      <c r="M73" s="26"/>
      <c r="N73" s="77"/>
      <c r="O73" s="21">
        <f t="shared" ref="O73:O76" si="17">+SUM(C73:N73)</f>
        <v>8753</v>
      </c>
      <c r="P73" s="21">
        <v>17472</v>
      </c>
      <c r="Q73" s="21">
        <f t="shared" ref="Q73:Q76" si="18">SUM(O73-P73)</f>
        <v>-8719</v>
      </c>
      <c r="R73" s="100">
        <v>-0.5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/>
      <c r="K74" s="41"/>
      <c r="L74" s="31"/>
      <c r="M74" s="26"/>
      <c r="N74" s="77"/>
      <c r="O74" s="21">
        <f t="shared" si="17"/>
        <v>18251</v>
      </c>
      <c r="P74" s="21">
        <v>29476</v>
      </c>
      <c r="Q74" s="21">
        <f t="shared" si="18"/>
        <v>-11225</v>
      </c>
      <c r="R74" s="100">
        <v>-0.38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/>
      <c r="K75" s="33"/>
      <c r="L75" s="33"/>
      <c r="M75" s="68"/>
      <c r="N75" s="72"/>
      <c r="O75" s="23">
        <f t="shared" si="17"/>
        <v>1630</v>
      </c>
      <c r="P75" s="23">
        <v>1516</v>
      </c>
      <c r="Q75" s="23">
        <f t="shared" si="18"/>
        <v>114</v>
      </c>
      <c r="R75" s="103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I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/>
      <c r="K76" s="30"/>
      <c r="L76" s="30"/>
      <c r="M76" s="30"/>
      <c r="N76" s="30"/>
      <c r="O76" s="25">
        <f t="shared" si="17"/>
        <v>28634</v>
      </c>
      <c r="P76" s="30">
        <f>SUM(P73:P75)</f>
        <v>48464</v>
      </c>
      <c r="Q76" s="25">
        <f t="shared" si="18"/>
        <v>-19830</v>
      </c>
      <c r="R76" s="101">
        <v>-0.41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65"/>
      <c r="P77" s="65"/>
      <c r="Q77" s="24"/>
      <c r="R77" s="104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/>
      <c r="K78" s="21"/>
      <c r="L78" s="21"/>
      <c r="M78" s="21"/>
      <c r="N78" s="70"/>
      <c r="O78" s="21">
        <f t="shared" ref="O78:O84" si="20">+SUM(C78:N78)</f>
        <v>1675</v>
      </c>
      <c r="P78" s="21">
        <v>2675</v>
      </c>
      <c r="Q78" s="21">
        <f t="shared" ref="Q78:Q84" si="21">SUM(O78-P78)</f>
        <v>-1000</v>
      </c>
      <c r="R78" s="100">
        <v>-0.37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/>
      <c r="K79" s="21"/>
      <c r="L79" s="21"/>
      <c r="M79" s="21"/>
      <c r="N79" s="70"/>
      <c r="O79" s="21">
        <f t="shared" si="20"/>
        <v>4177</v>
      </c>
      <c r="P79" s="21">
        <v>4345</v>
      </c>
      <c r="Q79" s="21">
        <f t="shared" si="21"/>
        <v>-168</v>
      </c>
      <c r="R79" s="100">
        <v>-0.04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/>
      <c r="K80" s="21"/>
      <c r="L80" s="21"/>
      <c r="M80" s="21"/>
      <c r="N80" s="70"/>
      <c r="O80" s="21">
        <f t="shared" si="20"/>
        <v>0</v>
      </c>
      <c r="P80" s="21">
        <v>0</v>
      </c>
      <c r="Q80" s="21">
        <f t="shared" si="21"/>
        <v>0</v>
      </c>
      <c r="R80" s="100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/>
      <c r="L81" s="21"/>
      <c r="M81" s="21"/>
      <c r="N81" s="70"/>
      <c r="O81" s="21">
        <f t="shared" si="20"/>
        <v>0</v>
      </c>
      <c r="P81" s="21">
        <v>0</v>
      </c>
      <c r="Q81" s="21">
        <f t="shared" si="21"/>
        <v>0</v>
      </c>
      <c r="R81" s="100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/>
      <c r="K82" s="21"/>
      <c r="L82" s="21"/>
      <c r="M82" s="21"/>
      <c r="N82" s="70"/>
      <c r="O82" s="21">
        <f t="shared" si="20"/>
        <v>0</v>
      </c>
      <c r="P82" s="21">
        <v>457</v>
      </c>
      <c r="Q82" s="21">
        <f t="shared" si="21"/>
        <v>-457</v>
      </c>
      <c r="R82" s="100">
        <v>-4.57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/>
      <c r="K83" s="21"/>
      <c r="L83" s="21"/>
      <c r="M83" s="21"/>
      <c r="N83" s="70"/>
      <c r="O83" s="21">
        <f t="shared" si="20"/>
        <v>47758</v>
      </c>
      <c r="P83" s="21">
        <v>29073</v>
      </c>
      <c r="Q83" s="21">
        <f t="shared" si="21"/>
        <v>18685</v>
      </c>
      <c r="R83" s="100">
        <v>0.39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/>
      <c r="K84" s="35"/>
      <c r="L84" s="23"/>
      <c r="M84" s="23"/>
      <c r="N84" s="73"/>
      <c r="O84" s="23">
        <f t="shared" si="20"/>
        <v>728</v>
      </c>
      <c r="P84" s="23">
        <v>1250</v>
      </c>
      <c r="Q84" s="23">
        <f t="shared" si="21"/>
        <v>-522</v>
      </c>
      <c r="R84" s="103">
        <v>-0.42</v>
      </c>
    </row>
    <row r="85" spans="1:18" s="3" customFormat="1" ht="16.2" customHeight="1">
      <c r="A85" s="19" t="s">
        <v>33</v>
      </c>
      <c r="B85" s="19"/>
      <c r="C85" s="24">
        <f t="shared" ref="C85:I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>
        <f t="shared" si="22"/>
        <v>15088</v>
      </c>
      <c r="J85" s="24"/>
      <c r="K85" s="24"/>
      <c r="L85" s="24"/>
      <c r="M85" s="24"/>
      <c r="N85" s="24"/>
      <c r="O85" s="94">
        <f t="shared" ref="O85:Q85" si="23">SUM(O78:O84)</f>
        <v>54338</v>
      </c>
      <c r="P85" s="24">
        <f t="shared" si="23"/>
        <v>37800</v>
      </c>
      <c r="Q85" s="24">
        <f t="shared" si="23"/>
        <v>16538</v>
      </c>
      <c r="R85" s="101">
        <v>0.3</v>
      </c>
    </row>
    <row r="86" spans="1:18" s="3" customFormat="1" ht="16.2" customHeight="1">
      <c r="A86" s="19" t="s">
        <v>40</v>
      </c>
      <c r="B86" s="19"/>
      <c r="C86" s="25">
        <f t="shared" ref="C86:H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/>
      <c r="J86" s="25"/>
      <c r="K86" s="25"/>
      <c r="L86" s="25"/>
      <c r="M86" s="25"/>
      <c r="N86" s="25"/>
      <c r="O86" s="25">
        <f t="shared" ref="O86:Q86" si="25">SUM(O76+O85)</f>
        <v>82972</v>
      </c>
      <c r="P86" s="25">
        <f t="shared" si="25"/>
        <v>86264</v>
      </c>
      <c r="Q86" s="25">
        <f t="shared" si="25"/>
        <v>-3292</v>
      </c>
      <c r="R86" s="105">
        <v>-0.04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25"/>
      <c r="P87" s="25"/>
      <c r="Q87" s="25"/>
      <c r="R87" s="101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2"/>
      <c r="P88" s="62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28">
        <v>976</v>
      </c>
      <c r="J90" s="28"/>
      <c r="K90" s="28"/>
      <c r="L90" s="28"/>
      <c r="M90" s="28"/>
      <c r="N90" s="69"/>
      <c r="O90" s="21">
        <f t="shared" ref="O90" si="26">+SUM(C90:N90)</f>
        <v>8505</v>
      </c>
      <c r="P90" s="28">
        <v>8012</v>
      </c>
      <c r="Q90" s="21">
        <f>SUM(O90-P90)</f>
        <v>493</v>
      </c>
      <c r="R90" s="89">
        <v>0.06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>
        <v>0</v>
      </c>
      <c r="H91" s="21">
        <v>0</v>
      </c>
      <c r="I91" s="21">
        <v>0</v>
      </c>
      <c r="J91" s="28"/>
      <c r="K91" s="21"/>
      <c r="L91" s="21"/>
      <c r="M91" s="21"/>
      <c r="N91" s="70"/>
      <c r="O91" s="21">
        <v>0</v>
      </c>
      <c r="P91" s="21">
        <v>1535</v>
      </c>
      <c r="Q91" s="21">
        <v>0</v>
      </c>
      <c r="R91" s="89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>
        <v>1428</v>
      </c>
      <c r="H92" s="21">
        <v>1366</v>
      </c>
      <c r="I92" s="21">
        <v>981</v>
      </c>
      <c r="J92" s="28"/>
      <c r="K92" s="21"/>
      <c r="L92" s="21"/>
      <c r="M92" s="21"/>
      <c r="N92" s="70"/>
      <c r="O92" s="21">
        <f t="shared" ref="O92:O96" si="27">+SUM(C92:N92)</f>
        <v>8976</v>
      </c>
      <c r="P92" s="21">
        <v>6748</v>
      </c>
      <c r="Q92" s="21">
        <f t="shared" ref="Q92:Q96" si="28">SUM(O92-P92)</f>
        <v>2228</v>
      </c>
      <c r="R92" s="89">
        <v>0.25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>
        <v>656</v>
      </c>
      <c r="H93" s="21">
        <v>686</v>
      </c>
      <c r="I93" s="21">
        <v>165</v>
      </c>
      <c r="J93" s="28"/>
      <c r="K93" s="21"/>
      <c r="L93" s="21"/>
      <c r="M93" s="21"/>
      <c r="N93" s="70"/>
      <c r="O93" s="21">
        <f t="shared" si="27"/>
        <v>2656</v>
      </c>
      <c r="P93" s="21">
        <v>7312</v>
      </c>
      <c r="Q93" s="21">
        <f t="shared" si="28"/>
        <v>-4656</v>
      </c>
      <c r="R93" s="89">
        <v>-0.64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>
        <v>219</v>
      </c>
      <c r="H94" s="21">
        <v>150</v>
      </c>
      <c r="I94" s="21">
        <v>545</v>
      </c>
      <c r="J94" s="28"/>
      <c r="K94" s="21"/>
      <c r="L94" s="21"/>
      <c r="M94" s="21"/>
      <c r="N94" s="70"/>
      <c r="O94" s="21">
        <f t="shared" si="27"/>
        <v>2712</v>
      </c>
      <c r="P94" s="42">
        <v>4459</v>
      </c>
      <c r="Q94" s="21">
        <f t="shared" si="28"/>
        <v>-1747</v>
      </c>
      <c r="R94" s="89">
        <v>-0.39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>
        <v>303</v>
      </c>
      <c r="H95" s="21">
        <v>434</v>
      </c>
      <c r="I95" s="21">
        <v>1047</v>
      </c>
      <c r="J95" s="28"/>
      <c r="K95" s="21"/>
      <c r="L95" s="21"/>
      <c r="M95" s="21"/>
      <c r="N95" s="70"/>
      <c r="O95" s="21">
        <f t="shared" si="27"/>
        <v>3268</v>
      </c>
      <c r="P95" s="42">
        <v>5003</v>
      </c>
      <c r="Q95" s="21">
        <f t="shared" si="28"/>
        <v>-1735</v>
      </c>
      <c r="R95" s="89">
        <v>-0.35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>
        <v>712</v>
      </c>
      <c r="I96" s="46">
        <v>521</v>
      </c>
      <c r="J96" s="46"/>
      <c r="K96" s="29"/>
      <c r="L96" s="46"/>
      <c r="M96" s="46"/>
      <c r="N96" s="71"/>
      <c r="O96" s="23">
        <f t="shared" si="27"/>
        <v>4013</v>
      </c>
      <c r="P96" s="66">
        <v>3128</v>
      </c>
      <c r="Q96" s="23">
        <f t="shared" si="28"/>
        <v>885</v>
      </c>
      <c r="R96" s="98">
        <v>0.22</v>
      </c>
    </row>
    <row r="97" spans="1:19" s="3" customFormat="1" ht="19.5" customHeight="1">
      <c r="A97" s="19" t="s">
        <v>63</v>
      </c>
      <c r="B97" s="19"/>
      <c r="C97" s="25">
        <f t="shared" ref="C97:H97" si="29">SUM(C90:C96)</f>
        <v>3993</v>
      </c>
      <c r="D97" s="25">
        <f t="shared" si="29"/>
        <v>3981</v>
      </c>
      <c r="E97" s="25">
        <f t="shared" si="29"/>
        <v>4662</v>
      </c>
      <c r="F97" s="25">
        <f t="shared" si="29"/>
        <v>4790</v>
      </c>
      <c r="G97" s="25">
        <f t="shared" si="29"/>
        <v>4756</v>
      </c>
      <c r="H97" s="25">
        <f t="shared" si="29"/>
        <v>4831</v>
      </c>
      <c r="I97" s="25">
        <v>4070</v>
      </c>
      <c r="J97" s="25"/>
      <c r="K97" s="25"/>
      <c r="L97" s="25"/>
      <c r="M97" s="25"/>
      <c r="N97" s="25"/>
      <c r="O97" s="86">
        <f t="shared" ref="O97:Q97" si="30">SUM(O90:O96)</f>
        <v>30130</v>
      </c>
      <c r="P97" s="25">
        <f t="shared" si="30"/>
        <v>36197</v>
      </c>
      <c r="Q97" s="25">
        <f t="shared" si="30"/>
        <v>-4532</v>
      </c>
      <c r="R97" s="105">
        <v>-0.17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06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97"/>
      <c r="P99" s="44"/>
      <c r="Q99" s="43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7"/>
      <c r="P100" s="44"/>
      <c r="Q100" s="43"/>
    </row>
    <row r="101" spans="1:19">
      <c r="A101" s="39" t="s">
        <v>89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7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7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7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2022-08-09T14:26:46Z</cp:lastPrinted>
  <dcterms:created xsi:type="dcterms:W3CDTF">2000-02-08T18:12:04Z</dcterms:created>
  <dcterms:modified xsi:type="dcterms:W3CDTF">2022-08-09T14:52:42Z</dcterms:modified>
</cp:coreProperties>
</file>