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90" i="7"/>
  <c r="O90"/>
  <c r="N90"/>
  <c r="Q80"/>
  <c r="Q79"/>
  <c r="Q78"/>
  <c r="Q77"/>
  <c r="O80"/>
  <c r="N80"/>
  <c r="O78"/>
  <c r="O77"/>
  <c r="N7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N39"/>
  <c r="N23"/>
  <c r="N89"/>
  <c r="N12"/>
  <c r="O10"/>
  <c r="N101"/>
  <c r="O79"/>
  <c r="P101"/>
  <c r="M101"/>
  <c r="L101"/>
  <c r="K101"/>
  <c r="J101"/>
  <c r="I101"/>
  <c r="H101"/>
  <c r="G101"/>
  <c r="F101"/>
  <c r="E101"/>
  <c r="D101"/>
  <c r="C101"/>
  <c r="O100"/>
  <c r="Q100" s="1"/>
  <c r="P89"/>
  <c r="P80"/>
  <c r="M80"/>
  <c r="M75"/>
  <c r="M39"/>
  <c r="M41" s="1"/>
  <c r="M23"/>
  <c r="M12"/>
  <c r="M89"/>
  <c r="N41" l="1"/>
  <c r="M90"/>
  <c r="O11"/>
  <c r="L80" l="1"/>
  <c r="L75"/>
  <c r="L39"/>
  <c r="L41" s="1"/>
  <c r="L23"/>
  <c r="L12"/>
  <c r="L89"/>
  <c r="P39"/>
  <c r="P23"/>
  <c r="P75"/>
  <c r="P90"/>
  <c r="K80"/>
  <c r="K39"/>
  <c r="K23"/>
  <c r="K75"/>
  <c r="K89"/>
  <c r="K90" s="1"/>
  <c r="K12"/>
  <c r="J80"/>
  <c r="J75"/>
  <c r="J39"/>
  <c r="J41" s="1"/>
  <c r="J23"/>
  <c r="J12"/>
  <c r="O88"/>
  <c r="J89"/>
  <c r="I80"/>
  <c r="O46"/>
  <c r="O45"/>
  <c r="O44"/>
  <c r="O43"/>
  <c r="I12"/>
  <c r="I75"/>
  <c r="O38"/>
  <c r="O37"/>
  <c r="Q37" s="1"/>
  <c r="O36"/>
  <c r="Q36" s="1"/>
  <c r="O35"/>
  <c r="Q35" s="1"/>
  <c r="O34"/>
  <c r="Q34" s="1"/>
  <c r="O33"/>
  <c r="Q33" s="1"/>
  <c r="O32"/>
  <c r="Q32" s="1"/>
  <c r="O31"/>
  <c r="Q31" s="1"/>
  <c r="O30"/>
  <c r="Q30" s="1"/>
  <c r="O29"/>
  <c r="Q29" s="1"/>
  <c r="O28"/>
  <c r="Q28" s="1"/>
  <c r="O27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I39"/>
  <c r="I41" s="1"/>
  <c r="I23"/>
  <c r="O99"/>
  <c r="O98"/>
  <c r="O97"/>
  <c r="O96"/>
  <c r="O95"/>
  <c r="O94"/>
  <c r="O93"/>
  <c r="O101" s="1"/>
  <c r="O87"/>
  <c r="O83"/>
  <c r="O82"/>
  <c r="I89"/>
  <c r="O86"/>
  <c r="O85"/>
  <c r="O84"/>
  <c r="H80"/>
  <c r="H75"/>
  <c r="H39"/>
  <c r="H23"/>
  <c r="H12"/>
  <c r="H89"/>
  <c r="G80"/>
  <c r="G75"/>
  <c r="G39"/>
  <c r="G23"/>
  <c r="G12"/>
  <c r="G89"/>
  <c r="F80"/>
  <c r="F75"/>
  <c r="E75"/>
  <c r="F39"/>
  <c r="F23"/>
  <c r="F89"/>
  <c r="F12"/>
  <c r="Q38"/>
  <c r="I90" l="1"/>
  <c r="F90"/>
  <c r="G90"/>
  <c r="H90"/>
  <c r="K41"/>
  <c r="L90"/>
  <c r="J90"/>
  <c r="O89"/>
  <c r="H41"/>
  <c r="G41"/>
  <c r="F41"/>
  <c r="C23"/>
  <c r="D23"/>
  <c r="E89"/>
  <c r="E80"/>
  <c r="E39"/>
  <c r="E41" s="1"/>
  <c r="E12"/>
  <c r="D80"/>
  <c r="C75"/>
  <c r="C39"/>
  <c r="D89"/>
  <c r="D75"/>
  <c r="D39"/>
  <c r="D41" s="1"/>
  <c r="D12"/>
  <c r="C80"/>
  <c r="Q10"/>
  <c r="O23" l="1"/>
  <c r="O39"/>
  <c r="O75"/>
  <c r="E90"/>
  <c r="D90"/>
  <c r="P12"/>
  <c r="C89"/>
  <c r="C90" s="1"/>
  <c r="C12"/>
  <c r="O12" s="1"/>
  <c r="Q23" l="1"/>
  <c r="P41"/>
  <c r="C41"/>
  <c r="O41" s="1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12"/>
  <c r="Q11"/>
  <c r="Q46"/>
  <c r="Q45"/>
  <c r="Q44"/>
  <c r="Q43"/>
  <c r="Q27"/>
  <c r="Q84"/>
  <c r="Q83"/>
  <c r="Q82"/>
  <c r="Q99"/>
  <c r="Q98"/>
  <c r="Q97"/>
  <c r="Q96"/>
  <c r="Q95"/>
  <c r="Q94"/>
  <c r="Q93"/>
  <c r="Q75"/>
  <c r="Q101" l="1"/>
  <c r="Q26"/>
  <c r="Q86"/>
  <c r="Q39" l="1"/>
  <c r="Q41" s="1"/>
  <c r="Q85"/>
  <c r="Q87"/>
  <c r="Q88" l="1"/>
  <c r="Q89"/>
</calcChain>
</file>

<file path=xl/sharedStrings.xml><?xml version="1.0" encoding="utf-8"?>
<sst xmlns="http://schemas.openxmlformats.org/spreadsheetml/2006/main" count="131" uniqueCount="94">
  <si>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</si>
  <si>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</si>
  <si>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</si>
  <si>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</si>
  <si>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</si>
  <si>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</si>
  <si>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</si>
  <si>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</si>
  <si>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</si>
  <si>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</si>
  <si>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</si>
  <si>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</si>
  <si>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</si>
  <si>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</si>
  <si>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</si>
  <si>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</si>
  <si>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</si>
  <si>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</si>
  <si>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</si>
  <si>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</si>
  <si>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</si>
  <si>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</si>
  <si>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</si>
  <si>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</si>
  <si>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</si>
  <si>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</si>
  <si>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</si>
  <si>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</si>
  <si>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</si>
  <si>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</si>
  <si>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</si>
  <si>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</si>
  <si>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</si>
  <si>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</si>
  <si>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</si>
  <si>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</si>
  <si>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</si>
  <si>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</si>
  <si>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</si>
  <si>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</si>
  <si>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</si>
  <si>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</si>
  <si>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</si>
  <si>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</si>
  <si>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</si>
  <si>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</si>
  <si>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</si>
  <si>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</si>
  <si>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</si>
  <si>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</si>
  <si>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</si>
  <si>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</si>
  <si>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</si>
  <si>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</si>
  <si>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</si>
  <si>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</si>
  <si>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</si>
  <si>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</si>
  <si>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</si>
  <si>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</si>
  <si>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</si>
  <si>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</si>
  <si>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</si>
  <si>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</si>
  <si>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</si>
  <si>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</si>
  <si>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</si>
  <si>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</si>
  <si>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</si>
  <si>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</si>
  <si>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**new vehicle</t>
  </si>
  <si>
    <t>DWI</t>
  </si>
  <si>
    <t>All Other Offenses</t>
  </si>
  <si>
    <t>Part One Offenses:</t>
  </si>
  <si>
    <t>Part Two Offenses:</t>
  </si>
  <si>
    <t>DIFF.</t>
  </si>
  <si>
    <t>MORRISVILLE POLICE DEPARTMENT MONTHLY REPORT 2018</t>
  </si>
  <si>
    <t>2018</t>
  </si>
  <si>
    <t>17-18</t>
  </si>
  <si>
    <t>2015FORD   #46-09</t>
  </si>
  <si>
    <t>2015FORD   #46-08</t>
  </si>
  <si>
    <t>2014FORD   #46-05</t>
  </si>
  <si>
    <t>.</t>
  </si>
  <si>
    <t>2018FORD**</t>
  </si>
  <si>
    <t>#46-3</t>
  </si>
  <si>
    <t>#46-7</t>
  </si>
  <si>
    <t>State Police Fines*</t>
  </si>
  <si>
    <t xml:space="preserve">* Received in June 2018 - $2,336 </t>
  </si>
  <si>
    <t>December 2018</t>
  </si>
  <si>
    <t>2014FORD   #46-10</t>
  </si>
  <si>
    <t>Simple Assaults*</t>
  </si>
  <si>
    <t>*May changed 1/16/19</t>
  </si>
  <si>
    <t>Agg. Assault*</t>
  </si>
  <si>
    <t>*Downgrade of Charge from Aggravated Assault to Simple Assault in May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</si>
</sst>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0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u/>
      <sz val="12"/>
      <name val="Times New Roman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3" fillId="0" borderId="0" xfId="0" applyNumberFormat="1" applyFont="1"/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8" fillId="0" borderId="0" xfId="0" applyNumberFormat="1" applyFont="1" applyAlignment="1">
      <alignment horizontal="center"/>
    </xf>
    <xf numFmtId="3" fontId="10" fillId="0" borderId="0" xfId="0" applyNumberFormat="1" applyFont="1"/>
    <xf numFmtId="10" fontId="5" fillId="0" borderId="0" xfId="0" applyNumberFormat="1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10" fillId="0" borderId="0" xfId="0" applyFont="1"/>
    <xf numFmtId="0" fontId="22" fillId="0" borderId="0" xfId="0" applyFont="1"/>
    <xf numFmtId="3" fontId="22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3" fillId="0" borderId="0" xfId="0" applyFont="1"/>
    <xf numFmtId="3" fontId="23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Protection="1"/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Border="1"/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4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7" fontId="24" fillId="0" borderId="0" xfId="1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5" fillId="0" borderId="0" xfId="0" applyFont="1"/>
    <xf numFmtId="0" fontId="26" fillId="0" borderId="0" xfId="0" applyFont="1"/>
    <xf numFmtId="9" fontId="5" fillId="0" borderId="0" xfId="0" applyNumberFormat="1" applyFont="1"/>
    <xf numFmtId="3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1" applyNumberFormat="1" applyFont="1" applyAlignment="1" applyProtection="1">
      <alignment horizontal="right"/>
      <protection locked="0"/>
    </xf>
    <xf numFmtId="0" fontId="27" fillId="0" borderId="0" xfId="0" applyFont="1"/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3" fontId="22" fillId="0" borderId="0" xfId="0" applyNumberFormat="1" applyFont="1" applyFill="1" applyProtection="1">
      <protection locked="0"/>
    </xf>
    <xf numFmtId="37" fontId="22" fillId="0" borderId="0" xfId="1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</xf>
    <xf numFmtId="3" fontId="24" fillId="0" borderId="0" xfId="0" applyNumberFormat="1" applyFont="1" applyAlignment="1">
      <alignment horizontal="right"/>
    </xf>
    <xf numFmtId="9" fontId="15" fillId="0" borderId="0" xfId="2" applyFont="1" applyProtection="1">
      <protection locked="0"/>
    </xf>
    <xf numFmtId="0" fontId="3" fillId="0" borderId="0" xfId="0" applyFont="1" applyAlignment="1">
      <alignment horizontal="center"/>
    </xf>
    <xf numFmtId="3" fontId="18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right"/>
    </xf>
    <xf numFmtId="3" fontId="21" fillId="0" borderId="0" xfId="0" applyNumberFormat="1" applyFont="1" applyFill="1" applyProtection="1">
      <protection locked="0"/>
    </xf>
    <xf numFmtId="3" fontId="1" fillId="0" borderId="0" xfId="0" applyNumberFormat="1" applyFont="1" applyProtection="1">
      <protection locked="0"/>
    </xf>
    <xf numFmtId="49" fontId="10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centerContinuous"/>
    </xf>
    <xf numFmtId="0" fontId="28" fillId="0" borderId="0" xfId="0" applyFont="1"/>
    <xf numFmtId="0" fontId="29" fillId="0" borderId="0" xfId="0" applyNumberFormat="1" applyFont="1" applyAlignment="1">
      <alignment horizontal="center"/>
    </xf>
    <xf numFmtId="9" fontId="22" fillId="0" borderId="0" xfId="0" applyNumberFormat="1" applyFont="1"/>
    <xf numFmtId="9" fontId="24" fillId="0" borderId="0" xfId="0" applyNumberFormat="1" applyFont="1"/>
    <xf numFmtId="9" fontId="15" fillId="0" borderId="0" xfId="0" applyNumberFormat="1" applyFont="1"/>
    <xf numFmtId="9" fontId="22" fillId="0" borderId="0" xfId="2" applyFont="1" applyAlignment="1">
      <alignment horizontal="right"/>
    </xf>
    <xf numFmtId="0" fontId="8" fillId="0" borderId="0" xfId="0" applyFont="1"/>
    <xf numFmtId="9" fontId="15" fillId="0" borderId="0" xfId="2" applyFont="1" applyAlignment="1">
      <alignment horizontal="right"/>
    </xf>
    <xf numFmtId="10" fontId="8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right"/>
    </xf>
    <xf numFmtId="0" fontId="12" fillId="0" borderId="0" xfId="0" applyFont="1"/>
    <xf numFmtId="9" fontId="29" fillId="0" borderId="0" xfId="2" applyFont="1"/>
    <xf numFmtId="0" fontId="29" fillId="0" borderId="0" xfId="0" applyFont="1" applyAlignment="1">
      <alignment horizontal="center"/>
    </xf>
    <xf numFmtId="9" fontId="24" fillId="0" borderId="0" xfId="2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141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3365120"/>
        <c:axId val="133633152"/>
      </c:barChart>
      <c:catAx>
        <c:axId val="133365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33152"/>
        <c:crosses val="autoZero"/>
        <c:lblAlgn val="ctr"/>
        <c:lblOffset val="100"/>
        <c:tickLblSkip val="1"/>
        <c:tickMarkSkip val="1"/>
      </c:catAx>
      <c:valAx>
        <c:axId val="133633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65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929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G26" sqref="G26"/>
    </sheetView>
  </sheetViews>
  <sheetFormatPr defaultColWidth="9" defaultRowHeight="15.6"/>
  <cols>
    <col min="1" max="2" width="11" style="2" customWidth="1"/>
    <col min="3" max="3" width="10.5" style="2" customWidth="1"/>
    <col min="4" max="4" width="9.59765625" style="2" customWidth="1"/>
    <col min="5" max="5" width="10" style="2" customWidth="1"/>
    <col min="6" max="6" width="9.59765625" style="2" customWidth="1"/>
    <col min="7" max="7" width="9.5" style="2" customWidth="1"/>
    <col min="8" max="8" width="9.8984375" style="2" customWidth="1"/>
    <col min="9" max="9" width="9.69921875" style="2" customWidth="1"/>
    <col min="10" max="10" width="8.69921875" style="2" customWidth="1"/>
    <col min="11" max="11" width="9.09765625" style="2" customWidth="1"/>
    <col min="12" max="12" width="9" style="2"/>
    <col min="13" max="13" width="10" style="2" customWidth="1"/>
    <col min="14" max="14" width="9.09765625" style="2" customWidth="1"/>
    <col min="15" max="15" width="9.3984375" style="2" customWidth="1"/>
    <col min="16" max="16" width="9.8984375" style="2" customWidth="1"/>
    <col min="17" max="17" width="10.09765625" style="2" customWidth="1"/>
    <col min="18" max="18" width="10.5" style="2" customWidth="1"/>
    <col min="19" max="16384" width="9" style="2"/>
  </cols>
  <sheetData>
    <row r="1" spans="1:18" ht="21.6" customHeight="1">
      <c r="A1" s="108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85"/>
      <c r="P2" s="76"/>
      <c r="Q2" s="85"/>
    </row>
    <row r="3" spans="1:18">
      <c r="A3" s="2" t="s">
        <v>0</v>
      </c>
      <c r="C3" s="8" t="s">
        <v>1</v>
      </c>
      <c r="D3" s="8"/>
      <c r="F3" s="66"/>
      <c r="O3" s="1"/>
      <c r="P3" s="1"/>
      <c r="Q3" s="91"/>
    </row>
    <row r="4" spans="1:18">
      <c r="C4" s="8"/>
      <c r="D4" s="8"/>
      <c r="O4" s="1"/>
      <c r="P4" s="1"/>
      <c r="Q4" s="91"/>
    </row>
    <row r="5" spans="1:18" ht="20.399999999999999">
      <c r="A5" s="2" t="s">
        <v>2</v>
      </c>
      <c r="C5" s="8" t="s">
        <v>3</v>
      </c>
      <c r="D5" s="8"/>
      <c r="E5" s="17"/>
      <c r="F5" s="15"/>
      <c r="G5" s="16"/>
      <c r="H5" s="24" t="s">
        <v>88</v>
      </c>
      <c r="I5" s="22"/>
      <c r="J5" s="23"/>
      <c r="O5" s="1"/>
      <c r="P5" s="1"/>
      <c r="Q5" s="91" t="s">
        <v>42</v>
      </c>
    </row>
    <row r="6" spans="1:18">
      <c r="A6" s="4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3"/>
      <c r="P6" s="3"/>
      <c r="Q6" s="92"/>
    </row>
    <row r="7" spans="1:18" ht="17.399999999999999">
      <c r="A7" s="3" t="s">
        <v>5</v>
      </c>
      <c r="B7" s="67"/>
      <c r="C7" s="67"/>
      <c r="D7" s="67"/>
      <c r="E7" s="67"/>
      <c r="F7" s="67"/>
      <c r="G7" s="9"/>
      <c r="H7" s="9"/>
      <c r="I7" s="9"/>
      <c r="J7" s="9"/>
      <c r="K7" s="67"/>
      <c r="L7" s="67"/>
      <c r="M7" s="67"/>
      <c r="N7" s="67"/>
      <c r="O7" s="3"/>
      <c r="P7" s="3"/>
      <c r="Q7" s="92"/>
    </row>
    <row r="8" spans="1:18" ht="17.399999999999999">
      <c r="A8" s="3"/>
      <c r="B8" s="67"/>
      <c r="C8" s="67"/>
      <c r="D8" s="67"/>
      <c r="E8" s="67"/>
      <c r="F8" s="67"/>
      <c r="G8" s="9"/>
      <c r="H8" s="9"/>
      <c r="I8" s="9"/>
      <c r="J8" s="9"/>
      <c r="K8" s="67"/>
      <c r="L8" s="67"/>
      <c r="M8" s="67"/>
      <c r="N8" s="67"/>
      <c r="O8" s="71" t="s">
        <v>44</v>
      </c>
      <c r="P8" s="71" t="s">
        <v>44</v>
      </c>
      <c r="Q8" s="71" t="s">
        <v>75</v>
      </c>
      <c r="R8" s="93"/>
    </row>
    <row r="9" spans="1:18" ht="18">
      <c r="A9" s="18"/>
      <c r="B9" s="19"/>
      <c r="C9" s="20" t="s">
        <v>45</v>
      </c>
      <c r="D9" s="20" t="s">
        <v>46</v>
      </c>
      <c r="E9" s="20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20" t="s">
        <v>53</v>
      </c>
      <c r="L9" s="20" t="s">
        <v>54</v>
      </c>
      <c r="M9" s="20" t="s">
        <v>55</v>
      </c>
      <c r="N9" s="20" t="s">
        <v>56</v>
      </c>
      <c r="O9" s="75" t="s">
        <v>77</v>
      </c>
      <c r="P9" s="77">
        <v>2017</v>
      </c>
      <c r="Q9" s="75" t="s">
        <v>78</v>
      </c>
      <c r="R9" s="94" t="s">
        <v>64</v>
      </c>
    </row>
    <row r="10" spans="1:18" s="5" customFormat="1" ht="18">
      <c r="A10" s="8" t="s">
        <v>43</v>
      </c>
      <c r="B10" s="8"/>
      <c r="C10" s="33">
        <v>424</v>
      </c>
      <c r="D10" s="32">
        <v>358</v>
      </c>
      <c r="E10" s="32">
        <v>462</v>
      </c>
      <c r="F10" s="33">
        <v>455</v>
      </c>
      <c r="G10" s="33">
        <v>471</v>
      </c>
      <c r="H10" s="33">
        <v>423</v>
      </c>
      <c r="I10" s="32">
        <v>443</v>
      </c>
      <c r="J10" s="33">
        <v>506</v>
      </c>
      <c r="K10" s="33">
        <v>446</v>
      </c>
      <c r="L10" s="33">
        <v>417</v>
      </c>
      <c r="M10" s="33">
        <v>430</v>
      </c>
      <c r="N10" s="33">
        <v>401</v>
      </c>
      <c r="O10" s="33">
        <f>SUM(C10:N10)</f>
        <v>5236</v>
      </c>
      <c r="P10" s="33">
        <v>5100</v>
      </c>
      <c r="Q10" s="33">
        <f>SUM(O10-P10)</f>
        <v>136</v>
      </c>
      <c r="R10" s="95">
        <v>0.03</v>
      </c>
    </row>
    <row r="11" spans="1:18" s="5" customFormat="1" ht="18">
      <c r="A11" s="29" t="s">
        <v>6</v>
      </c>
      <c r="B11" s="29"/>
      <c r="C11" s="35">
        <v>667</v>
      </c>
      <c r="D11" s="34">
        <v>631</v>
      </c>
      <c r="E11" s="35">
        <v>733</v>
      </c>
      <c r="F11" s="35">
        <v>681</v>
      </c>
      <c r="G11" s="35">
        <v>674</v>
      </c>
      <c r="H11" s="35">
        <v>696</v>
      </c>
      <c r="I11" s="35">
        <v>771</v>
      </c>
      <c r="J11" s="35">
        <v>713</v>
      </c>
      <c r="K11" s="35">
        <v>722</v>
      </c>
      <c r="L11" s="35">
        <v>581</v>
      </c>
      <c r="M11" s="35">
        <v>563</v>
      </c>
      <c r="N11" s="49">
        <v>629</v>
      </c>
      <c r="O11" s="35">
        <f t="shared" ref="O11:O12" si="0">SUM(C11:N11)</f>
        <v>8061</v>
      </c>
      <c r="P11" s="35">
        <v>9058</v>
      </c>
      <c r="Q11" s="35">
        <f>SUM(O11-P11)</f>
        <v>-997</v>
      </c>
      <c r="R11" s="96">
        <v>-0.11</v>
      </c>
    </row>
    <row r="12" spans="1:18" s="5" customFormat="1" ht="18">
      <c r="A12" s="31" t="s">
        <v>7</v>
      </c>
      <c r="B12" s="31"/>
      <c r="C12" s="36">
        <f t="shared" ref="C12:H12" si="1">SUM(C10:C11)</f>
        <v>1091</v>
      </c>
      <c r="D12" s="36">
        <f t="shared" si="1"/>
        <v>989</v>
      </c>
      <c r="E12" s="36">
        <f t="shared" si="1"/>
        <v>1195</v>
      </c>
      <c r="F12" s="36">
        <f t="shared" si="1"/>
        <v>1136</v>
      </c>
      <c r="G12" s="36">
        <f t="shared" si="1"/>
        <v>1145</v>
      </c>
      <c r="H12" s="36">
        <f t="shared" si="1"/>
        <v>1119</v>
      </c>
      <c r="I12" s="36">
        <f t="shared" ref="I12:N12" si="2">SUM(I10:I11)</f>
        <v>1214</v>
      </c>
      <c r="J12" s="36">
        <f t="shared" si="2"/>
        <v>1219</v>
      </c>
      <c r="K12" s="36">
        <f t="shared" si="2"/>
        <v>1168</v>
      </c>
      <c r="L12" s="36">
        <f t="shared" si="2"/>
        <v>998</v>
      </c>
      <c r="M12" s="36">
        <f t="shared" si="2"/>
        <v>993</v>
      </c>
      <c r="N12" s="36">
        <f t="shared" si="2"/>
        <v>1030</v>
      </c>
      <c r="O12" s="37">
        <f t="shared" si="0"/>
        <v>13297</v>
      </c>
      <c r="P12" s="36">
        <f>SUM(P10:P11)</f>
        <v>14158</v>
      </c>
      <c r="Q12" s="37">
        <f>SUM(O12-P12)</f>
        <v>-861</v>
      </c>
      <c r="R12" s="97">
        <v>-0.06</v>
      </c>
    </row>
    <row r="13" spans="1:18" s="5" customFormat="1" ht="16.2" customHeight="1">
      <c r="A13" s="2"/>
      <c r="B13" s="2"/>
      <c r="C13" s="39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78"/>
      <c r="Q13" s="38"/>
      <c r="R13" s="32"/>
    </row>
    <row r="14" spans="1:18" s="5" customFormat="1" ht="18">
      <c r="A14" s="31" t="s">
        <v>73</v>
      </c>
      <c r="B14" s="8"/>
      <c r="C14" s="40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0"/>
      <c r="R14" s="32"/>
    </row>
    <row r="15" spans="1:18" s="5" customFormat="1" ht="18">
      <c r="A15" s="8" t="s">
        <v>8</v>
      </c>
      <c r="B15" s="8"/>
      <c r="C15" s="33">
        <v>0</v>
      </c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2">
        <v>0</v>
      </c>
      <c r="J15" s="42">
        <v>0</v>
      </c>
      <c r="K15" s="33">
        <v>0</v>
      </c>
      <c r="L15" s="33">
        <v>0</v>
      </c>
      <c r="M15" s="33">
        <v>0</v>
      </c>
      <c r="N15" s="33">
        <v>0</v>
      </c>
      <c r="O15" s="33">
        <f>SUM(C15:N15)</f>
        <v>0</v>
      </c>
      <c r="P15" s="33">
        <v>1</v>
      </c>
      <c r="Q15" s="33">
        <f t="shared" ref="Q15:Q23" si="3">SUM(O15-P15)</f>
        <v>-1</v>
      </c>
      <c r="R15" s="98">
        <v>-1</v>
      </c>
    </row>
    <row r="16" spans="1:18" s="5" customFormat="1" ht="18">
      <c r="A16" s="8" t="s">
        <v>9</v>
      </c>
      <c r="B16" s="8"/>
      <c r="C16" s="33">
        <v>0</v>
      </c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2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f t="shared" ref="O16:O23" si="4">SUM(C16:N16)</f>
        <v>0</v>
      </c>
      <c r="P16" s="33">
        <v>1</v>
      </c>
      <c r="Q16" s="33">
        <f t="shared" si="3"/>
        <v>-1</v>
      </c>
      <c r="R16" s="95">
        <v>-1</v>
      </c>
    </row>
    <row r="17" spans="1:18" s="5" customFormat="1" ht="18">
      <c r="A17" s="8" t="s">
        <v>12</v>
      </c>
      <c r="B17" s="8"/>
      <c r="C17" s="33">
        <v>1</v>
      </c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2">
        <v>0</v>
      </c>
      <c r="J17" s="33">
        <v>1</v>
      </c>
      <c r="K17" s="33">
        <v>0</v>
      </c>
      <c r="L17" s="33">
        <v>1</v>
      </c>
      <c r="M17" s="33">
        <v>1</v>
      </c>
      <c r="N17" s="33">
        <v>0</v>
      </c>
      <c r="O17" s="33">
        <f t="shared" si="4"/>
        <v>4</v>
      </c>
      <c r="P17" s="33">
        <v>8</v>
      </c>
      <c r="Q17" s="33">
        <f t="shared" si="3"/>
        <v>-4</v>
      </c>
      <c r="R17" s="95">
        <v>-0.5</v>
      </c>
    </row>
    <row r="18" spans="1:18" s="5" customFormat="1" ht="18">
      <c r="A18" s="8" t="s">
        <v>92</v>
      </c>
      <c r="B18" s="8"/>
      <c r="C18" s="33">
        <v>0</v>
      </c>
      <c r="D18" s="32">
        <v>0</v>
      </c>
      <c r="E18" s="33">
        <v>1</v>
      </c>
      <c r="F18" s="33">
        <v>1</v>
      </c>
      <c r="G18" s="37">
        <v>1</v>
      </c>
      <c r="H18" s="33">
        <v>1</v>
      </c>
      <c r="I18" s="32">
        <v>1</v>
      </c>
      <c r="J18" s="33">
        <v>0</v>
      </c>
      <c r="K18" s="33">
        <v>1</v>
      </c>
      <c r="L18" s="33">
        <v>0</v>
      </c>
      <c r="M18" s="33">
        <v>1</v>
      </c>
      <c r="N18" s="33">
        <v>0</v>
      </c>
      <c r="O18" s="33">
        <f t="shared" si="4"/>
        <v>7</v>
      </c>
      <c r="P18" s="33">
        <v>7</v>
      </c>
      <c r="Q18" s="33">
        <f t="shared" si="3"/>
        <v>0</v>
      </c>
      <c r="R18" s="95">
        <v>0</v>
      </c>
    </row>
    <row r="19" spans="1:18" s="5" customFormat="1" ht="18">
      <c r="A19" s="8" t="s">
        <v>13</v>
      </c>
      <c r="B19" s="8"/>
      <c r="C19" s="33">
        <v>1</v>
      </c>
      <c r="D19" s="32">
        <v>3</v>
      </c>
      <c r="E19" s="33">
        <v>1</v>
      </c>
      <c r="F19" s="33">
        <v>3</v>
      </c>
      <c r="G19" s="33">
        <v>2</v>
      </c>
      <c r="H19" s="33">
        <v>4</v>
      </c>
      <c r="I19" s="32">
        <v>0</v>
      </c>
      <c r="J19" s="33">
        <v>0</v>
      </c>
      <c r="K19" s="33">
        <v>1</v>
      </c>
      <c r="L19" s="33">
        <v>2</v>
      </c>
      <c r="M19" s="33">
        <v>0</v>
      </c>
      <c r="N19" s="33">
        <v>0</v>
      </c>
      <c r="O19" s="33">
        <f t="shared" si="4"/>
        <v>17</v>
      </c>
      <c r="P19" s="33">
        <v>43</v>
      </c>
      <c r="Q19" s="33">
        <f t="shared" si="3"/>
        <v>-26</v>
      </c>
      <c r="R19" s="95">
        <v>-0.6</v>
      </c>
    </row>
    <row r="20" spans="1:18" s="5" customFormat="1" ht="18">
      <c r="A20" s="8" t="s">
        <v>15</v>
      </c>
      <c r="B20" s="8"/>
      <c r="C20" s="33">
        <v>8</v>
      </c>
      <c r="D20" s="32">
        <v>8</v>
      </c>
      <c r="E20" s="33">
        <v>8</v>
      </c>
      <c r="F20" s="33">
        <v>14</v>
      </c>
      <c r="G20" s="33">
        <v>9</v>
      </c>
      <c r="H20" s="33">
        <v>11</v>
      </c>
      <c r="I20" s="32">
        <v>14</v>
      </c>
      <c r="J20" s="33">
        <v>13</v>
      </c>
      <c r="K20" s="33">
        <v>11</v>
      </c>
      <c r="L20" s="33">
        <v>8</v>
      </c>
      <c r="M20" s="33">
        <v>9</v>
      </c>
      <c r="N20" s="33">
        <v>11</v>
      </c>
      <c r="O20" s="33">
        <f t="shared" si="4"/>
        <v>124</v>
      </c>
      <c r="P20" s="33">
        <v>165</v>
      </c>
      <c r="Q20" s="33">
        <f t="shared" si="3"/>
        <v>-41</v>
      </c>
      <c r="R20" s="95">
        <v>-0.25</v>
      </c>
    </row>
    <row r="21" spans="1:18" s="5" customFormat="1" ht="18">
      <c r="A21" s="8" t="s">
        <v>66</v>
      </c>
      <c r="B21" s="8"/>
      <c r="C21" s="33">
        <v>1</v>
      </c>
      <c r="D21" s="32">
        <v>0</v>
      </c>
      <c r="E21" s="33">
        <v>0</v>
      </c>
      <c r="F21" s="33">
        <v>1</v>
      </c>
      <c r="G21" s="33">
        <v>1</v>
      </c>
      <c r="H21" s="33">
        <v>2</v>
      </c>
      <c r="I21" s="32">
        <v>0</v>
      </c>
      <c r="J21" s="33">
        <v>1</v>
      </c>
      <c r="K21" s="33">
        <v>0</v>
      </c>
      <c r="L21" s="33">
        <v>2</v>
      </c>
      <c r="M21" s="33">
        <v>1</v>
      </c>
      <c r="N21" s="33">
        <v>0</v>
      </c>
      <c r="O21" s="33">
        <f t="shared" si="4"/>
        <v>9</v>
      </c>
      <c r="P21" s="33">
        <v>24</v>
      </c>
      <c r="Q21" s="33">
        <f t="shared" si="3"/>
        <v>-15</v>
      </c>
      <c r="R21" s="95">
        <v>-0.62</v>
      </c>
    </row>
    <row r="22" spans="1:18" s="5" customFormat="1" ht="18">
      <c r="A22" s="29" t="s">
        <v>14</v>
      </c>
      <c r="B22" s="29"/>
      <c r="C22" s="35">
        <v>2</v>
      </c>
      <c r="D22" s="43">
        <v>2</v>
      </c>
      <c r="E22" s="35">
        <v>1</v>
      </c>
      <c r="F22" s="35">
        <v>2</v>
      </c>
      <c r="G22" s="35">
        <v>0</v>
      </c>
      <c r="H22" s="35">
        <v>0</v>
      </c>
      <c r="I22" s="34">
        <v>2</v>
      </c>
      <c r="J22" s="35">
        <v>3</v>
      </c>
      <c r="K22" s="35">
        <v>0</v>
      </c>
      <c r="L22" s="35">
        <v>3</v>
      </c>
      <c r="M22" s="35">
        <v>10</v>
      </c>
      <c r="N22" s="35">
        <v>2</v>
      </c>
      <c r="O22" s="35">
        <f t="shared" si="4"/>
        <v>27</v>
      </c>
      <c r="P22" s="35">
        <v>27</v>
      </c>
      <c r="Q22" s="35">
        <f t="shared" si="3"/>
        <v>0</v>
      </c>
      <c r="R22" s="96">
        <v>0</v>
      </c>
    </row>
    <row r="23" spans="1:18" s="5" customFormat="1" ht="18">
      <c r="A23" s="31" t="s">
        <v>7</v>
      </c>
      <c r="B23" s="31"/>
      <c r="C23" s="36">
        <f>SUM(C15:C22)</f>
        <v>13</v>
      </c>
      <c r="D23" s="36">
        <f>SUM(D15:D22)</f>
        <v>13</v>
      </c>
      <c r="E23" s="36">
        <v>11</v>
      </c>
      <c r="F23" s="36">
        <f t="shared" ref="F23:N23" si="5">SUM(F15:F22)</f>
        <v>21</v>
      </c>
      <c r="G23" s="36">
        <f t="shared" si="5"/>
        <v>13</v>
      </c>
      <c r="H23" s="36">
        <f t="shared" si="5"/>
        <v>18</v>
      </c>
      <c r="I23" s="36">
        <f t="shared" si="5"/>
        <v>17</v>
      </c>
      <c r="J23" s="36">
        <f t="shared" si="5"/>
        <v>18</v>
      </c>
      <c r="K23" s="36">
        <f t="shared" si="5"/>
        <v>13</v>
      </c>
      <c r="L23" s="36">
        <f t="shared" si="5"/>
        <v>16</v>
      </c>
      <c r="M23" s="36">
        <f t="shared" si="5"/>
        <v>22</v>
      </c>
      <c r="N23" s="36">
        <f t="shared" si="5"/>
        <v>13</v>
      </c>
      <c r="O23" s="37">
        <f t="shared" si="4"/>
        <v>188</v>
      </c>
      <c r="P23" s="37">
        <f>SUM(P15:P22)</f>
        <v>276</v>
      </c>
      <c r="Q23" s="37">
        <f t="shared" si="3"/>
        <v>-88</v>
      </c>
      <c r="R23" s="97">
        <v>-0.32</v>
      </c>
    </row>
    <row r="24" spans="1:18" s="5" customFormat="1" ht="16.95" customHeight="1">
      <c r="A24" s="59" t="s">
        <v>93</v>
      </c>
      <c r="B24" s="8"/>
      <c r="C24" s="13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99"/>
    </row>
    <row r="25" spans="1:18" s="5" customFormat="1" ht="16.95" customHeight="1">
      <c r="A25" s="31" t="s">
        <v>74</v>
      </c>
      <c r="B25" s="8"/>
      <c r="C25" s="13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  <c r="R25" s="99"/>
    </row>
    <row r="26" spans="1:18" s="5" customFormat="1" ht="18">
      <c r="A26" s="8" t="s">
        <v>90</v>
      </c>
      <c r="B26" s="8"/>
      <c r="C26" s="33">
        <v>4</v>
      </c>
      <c r="D26" s="41">
        <v>1</v>
      </c>
      <c r="E26" s="33">
        <v>3</v>
      </c>
      <c r="F26" s="33">
        <v>2</v>
      </c>
      <c r="G26" s="37">
        <v>2</v>
      </c>
      <c r="H26" s="33">
        <v>6</v>
      </c>
      <c r="I26" s="32">
        <v>1</v>
      </c>
      <c r="J26" s="33">
        <v>0</v>
      </c>
      <c r="K26" s="33">
        <v>8</v>
      </c>
      <c r="L26" s="33">
        <v>5</v>
      </c>
      <c r="M26" s="33">
        <v>11</v>
      </c>
      <c r="N26" s="33">
        <v>15</v>
      </c>
      <c r="O26" s="33">
        <f t="shared" ref="O26:O46" si="6">SUM(C26:N26)</f>
        <v>58</v>
      </c>
      <c r="P26" s="33">
        <v>18</v>
      </c>
      <c r="Q26" s="33">
        <f t="shared" ref="Q26:Q27" si="7">SUM(O26-P26)</f>
        <v>40</v>
      </c>
      <c r="R26" s="95">
        <v>0.69</v>
      </c>
    </row>
    <row r="27" spans="1:18" s="5" customFormat="1" ht="18">
      <c r="A27" s="8" t="s">
        <v>10</v>
      </c>
      <c r="B27" s="8"/>
      <c r="C27" s="33">
        <v>0</v>
      </c>
      <c r="D27" s="41">
        <v>0</v>
      </c>
      <c r="E27" s="33">
        <v>0</v>
      </c>
      <c r="F27" s="33">
        <v>0</v>
      </c>
      <c r="G27" s="33">
        <v>0</v>
      </c>
      <c r="H27" s="33">
        <v>0</v>
      </c>
      <c r="I27" s="32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f t="shared" si="6"/>
        <v>0</v>
      </c>
      <c r="P27" s="33">
        <v>0</v>
      </c>
      <c r="Q27" s="33">
        <f t="shared" si="7"/>
        <v>0</v>
      </c>
      <c r="R27" s="98">
        <v>0</v>
      </c>
    </row>
    <row r="28" spans="1:18" s="5" customFormat="1" ht="18">
      <c r="A28" s="8" t="s">
        <v>11</v>
      </c>
      <c r="B28" s="8"/>
      <c r="C28" s="33">
        <v>2</v>
      </c>
      <c r="D28" s="41">
        <v>2</v>
      </c>
      <c r="E28" s="33">
        <v>1</v>
      </c>
      <c r="F28" s="33">
        <v>0</v>
      </c>
      <c r="G28" s="33">
        <v>2</v>
      </c>
      <c r="H28" s="33">
        <v>2</v>
      </c>
      <c r="I28" s="32">
        <v>3</v>
      </c>
      <c r="J28" s="33">
        <v>3</v>
      </c>
      <c r="K28" s="33">
        <v>3</v>
      </c>
      <c r="L28" s="33">
        <v>4</v>
      </c>
      <c r="M28" s="33">
        <v>2</v>
      </c>
      <c r="N28" s="33">
        <v>4</v>
      </c>
      <c r="O28" s="33">
        <f t="shared" si="6"/>
        <v>28</v>
      </c>
      <c r="P28" s="33">
        <v>30</v>
      </c>
      <c r="Q28" s="33">
        <f t="shared" ref="Q28:Q39" si="8">SUM(O28-P28)</f>
        <v>-2</v>
      </c>
      <c r="R28" s="95">
        <v>-7.0000000000000007E-2</v>
      </c>
    </row>
    <row r="29" spans="1:18" s="5" customFormat="1" ht="18">
      <c r="A29" s="8" t="s">
        <v>17</v>
      </c>
      <c r="B29" s="8"/>
      <c r="C29" s="33">
        <v>0</v>
      </c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2">
        <v>0</v>
      </c>
      <c r="J29" s="33">
        <v>1</v>
      </c>
      <c r="K29" s="33">
        <v>0</v>
      </c>
      <c r="L29" s="33">
        <v>0</v>
      </c>
      <c r="M29" s="33">
        <v>0</v>
      </c>
      <c r="N29" s="33">
        <v>0</v>
      </c>
      <c r="O29" s="33">
        <f t="shared" si="6"/>
        <v>1</v>
      </c>
      <c r="P29" s="33">
        <v>7</v>
      </c>
      <c r="Q29" s="33">
        <f t="shared" si="8"/>
        <v>-6</v>
      </c>
      <c r="R29" s="95">
        <v>-0.86</v>
      </c>
    </row>
    <row r="30" spans="1:18" s="5" customFormat="1" ht="18">
      <c r="A30" s="8" t="s">
        <v>16</v>
      </c>
      <c r="B30" s="8"/>
      <c r="C30" s="33">
        <v>4</v>
      </c>
      <c r="D30" s="41">
        <v>3</v>
      </c>
      <c r="E30" s="33">
        <v>2</v>
      </c>
      <c r="F30" s="33">
        <v>0</v>
      </c>
      <c r="G30" s="33">
        <v>7</v>
      </c>
      <c r="H30" s="33">
        <v>5</v>
      </c>
      <c r="I30" s="32">
        <v>4</v>
      </c>
      <c r="J30" s="33">
        <v>7</v>
      </c>
      <c r="K30" s="33">
        <v>5</v>
      </c>
      <c r="L30" s="33">
        <v>5</v>
      </c>
      <c r="M30" s="33">
        <v>8</v>
      </c>
      <c r="N30" s="33">
        <v>6</v>
      </c>
      <c r="O30" s="33">
        <f t="shared" si="6"/>
        <v>56</v>
      </c>
      <c r="P30" s="33">
        <v>56</v>
      </c>
      <c r="Q30" s="33">
        <f t="shared" si="8"/>
        <v>0</v>
      </c>
      <c r="R30" s="95">
        <v>0</v>
      </c>
    </row>
    <row r="31" spans="1:18" s="5" customFormat="1" ht="18">
      <c r="A31" s="8" t="s">
        <v>60</v>
      </c>
      <c r="B31" s="8"/>
      <c r="C31" s="33">
        <v>0</v>
      </c>
      <c r="D31" s="41">
        <v>1</v>
      </c>
      <c r="E31" s="33">
        <v>0</v>
      </c>
      <c r="F31" s="33">
        <v>0</v>
      </c>
      <c r="G31" s="33">
        <v>0</v>
      </c>
      <c r="H31" s="33">
        <v>0</v>
      </c>
      <c r="I31" s="32">
        <v>0</v>
      </c>
      <c r="J31" s="33">
        <v>0</v>
      </c>
      <c r="K31" s="33">
        <v>0</v>
      </c>
      <c r="L31" s="33">
        <v>1</v>
      </c>
      <c r="M31" s="33">
        <v>0</v>
      </c>
      <c r="N31" s="33">
        <v>1</v>
      </c>
      <c r="O31" s="33">
        <f t="shared" si="6"/>
        <v>3</v>
      </c>
      <c r="P31" s="33">
        <v>3</v>
      </c>
      <c r="Q31" s="33">
        <f t="shared" si="8"/>
        <v>0</v>
      </c>
      <c r="R31" s="95">
        <v>0</v>
      </c>
    </row>
    <row r="32" spans="1:18" s="5" customFormat="1" ht="18">
      <c r="A32" s="8" t="s">
        <v>19</v>
      </c>
      <c r="B32" s="8"/>
      <c r="C32" s="33">
        <v>0</v>
      </c>
      <c r="D32" s="41">
        <v>0</v>
      </c>
      <c r="E32" s="33">
        <v>0</v>
      </c>
      <c r="F32" s="33">
        <v>0</v>
      </c>
      <c r="G32" s="33">
        <v>0</v>
      </c>
      <c r="H32" s="33">
        <v>0</v>
      </c>
      <c r="I32" s="32">
        <v>0</v>
      </c>
      <c r="J32" s="33">
        <v>0</v>
      </c>
      <c r="K32" s="33">
        <v>1</v>
      </c>
      <c r="L32" s="33">
        <v>1</v>
      </c>
      <c r="M32" s="33">
        <v>0</v>
      </c>
      <c r="N32" s="33">
        <v>0</v>
      </c>
      <c r="O32" s="33">
        <f t="shared" si="6"/>
        <v>2</v>
      </c>
      <c r="P32" s="33">
        <v>5</v>
      </c>
      <c r="Q32" s="33">
        <f t="shared" si="8"/>
        <v>-3</v>
      </c>
      <c r="R32" s="95">
        <v>-0.6</v>
      </c>
    </row>
    <row r="33" spans="1:19" s="5" customFormat="1" ht="18">
      <c r="A33" s="8" t="s">
        <v>18</v>
      </c>
      <c r="B33" s="8"/>
      <c r="C33" s="33">
        <v>3</v>
      </c>
      <c r="D33" s="41">
        <v>4</v>
      </c>
      <c r="E33" s="33">
        <v>9</v>
      </c>
      <c r="F33" s="33">
        <v>4</v>
      </c>
      <c r="G33" s="33">
        <v>9</v>
      </c>
      <c r="H33" s="33">
        <v>1</v>
      </c>
      <c r="I33" s="32">
        <v>4</v>
      </c>
      <c r="J33" s="33">
        <v>5</v>
      </c>
      <c r="K33" s="33">
        <v>5</v>
      </c>
      <c r="L33" s="33">
        <v>2</v>
      </c>
      <c r="M33" s="33">
        <v>2</v>
      </c>
      <c r="N33" s="33">
        <v>1</v>
      </c>
      <c r="O33" s="33">
        <f t="shared" si="6"/>
        <v>49</v>
      </c>
      <c r="P33" s="33">
        <v>68</v>
      </c>
      <c r="Q33" s="33">
        <f t="shared" si="8"/>
        <v>-19</v>
      </c>
      <c r="R33" s="95">
        <v>-0.28000000000000003</v>
      </c>
    </row>
    <row r="34" spans="1:19" s="5" customFormat="1" ht="18">
      <c r="A34" s="8" t="s">
        <v>71</v>
      </c>
      <c r="B34" s="8"/>
      <c r="C34" s="33">
        <v>5</v>
      </c>
      <c r="D34" s="41">
        <v>3</v>
      </c>
      <c r="E34" s="33">
        <v>5</v>
      </c>
      <c r="F34" s="33">
        <v>3</v>
      </c>
      <c r="G34" s="33">
        <v>5</v>
      </c>
      <c r="H34" s="33">
        <v>2</v>
      </c>
      <c r="I34" s="32">
        <v>1</v>
      </c>
      <c r="J34" s="33">
        <v>1</v>
      </c>
      <c r="K34" s="33">
        <v>2</v>
      </c>
      <c r="L34" s="33">
        <v>0</v>
      </c>
      <c r="M34" s="33">
        <v>6</v>
      </c>
      <c r="N34" s="33">
        <v>0</v>
      </c>
      <c r="O34" s="33">
        <f t="shared" si="6"/>
        <v>33</v>
      </c>
      <c r="P34" s="33">
        <v>45</v>
      </c>
      <c r="Q34" s="33">
        <f t="shared" si="8"/>
        <v>-12</v>
      </c>
      <c r="R34" s="95">
        <v>-0.27</v>
      </c>
    </row>
    <row r="35" spans="1:19" s="5" customFormat="1" ht="18">
      <c r="A35" s="8" t="s">
        <v>68</v>
      </c>
      <c r="B35" s="29"/>
      <c r="C35" s="33">
        <v>0</v>
      </c>
      <c r="D35" s="41">
        <v>0</v>
      </c>
      <c r="E35" s="33">
        <v>3</v>
      </c>
      <c r="F35" s="33">
        <v>0</v>
      </c>
      <c r="G35" s="33">
        <v>3</v>
      </c>
      <c r="H35" s="33">
        <v>5</v>
      </c>
      <c r="I35" s="32">
        <v>2</v>
      </c>
      <c r="J35" s="33">
        <v>3</v>
      </c>
      <c r="K35" s="33">
        <v>4</v>
      </c>
      <c r="L35" s="33">
        <v>1</v>
      </c>
      <c r="M35" s="33">
        <v>0</v>
      </c>
      <c r="N35" s="33">
        <v>1</v>
      </c>
      <c r="O35" s="33">
        <f t="shared" si="6"/>
        <v>22</v>
      </c>
      <c r="P35" s="33">
        <v>25</v>
      </c>
      <c r="Q35" s="33">
        <f t="shared" si="8"/>
        <v>-3</v>
      </c>
      <c r="R35" s="95">
        <v>-0.12</v>
      </c>
    </row>
    <row r="36" spans="1:19" s="5" customFormat="1" ht="18">
      <c r="A36" s="8" t="s">
        <v>20</v>
      </c>
      <c r="B36" s="29"/>
      <c r="C36" s="33">
        <v>0</v>
      </c>
      <c r="D36" s="41">
        <v>3</v>
      </c>
      <c r="E36" s="33">
        <v>8</v>
      </c>
      <c r="F36" s="33">
        <v>7</v>
      </c>
      <c r="G36" s="33">
        <v>11</v>
      </c>
      <c r="H36" s="33">
        <v>8</v>
      </c>
      <c r="I36" s="32">
        <v>8</v>
      </c>
      <c r="J36" s="33">
        <v>6</v>
      </c>
      <c r="K36" s="33">
        <v>12</v>
      </c>
      <c r="L36" s="33">
        <v>9</v>
      </c>
      <c r="M36" s="33">
        <v>5</v>
      </c>
      <c r="N36" s="33">
        <v>5</v>
      </c>
      <c r="O36" s="33">
        <f t="shared" si="6"/>
        <v>82</v>
      </c>
      <c r="P36" s="33">
        <v>89</v>
      </c>
      <c r="Q36" s="33">
        <f t="shared" si="8"/>
        <v>-7</v>
      </c>
      <c r="R36" s="95">
        <v>-0.08</v>
      </c>
    </row>
    <row r="37" spans="1:19" s="5" customFormat="1" ht="18">
      <c r="A37" s="8" t="s">
        <v>72</v>
      </c>
      <c r="B37" s="29"/>
      <c r="C37" s="33">
        <v>5</v>
      </c>
      <c r="D37" s="41">
        <v>8</v>
      </c>
      <c r="E37" s="33">
        <v>11</v>
      </c>
      <c r="F37" s="33">
        <v>11</v>
      </c>
      <c r="G37" s="33">
        <v>8</v>
      </c>
      <c r="H37" s="33">
        <v>6</v>
      </c>
      <c r="I37" s="32">
        <v>12</v>
      </c>
      <c r="J37" s="33">
        <v>8</v>
      </c>
      <c r="K37" s="33">
        <v>10</v>
      </c>
      <c r="L37" s="33">
        <v>7</v>
      </c>
      <c r="M37" s="33">
        <v>6</v>
      </c>
      <c r="N37" s="33">
        <v>6</v>
      </c>
      <c r="O37" s="33">
        <f t="shared" si="6"/>
        <v>98</v>
      </c>
      <c r="P37" s="33">
        <v>67</v>
      </c>
      <c r="Q37" s="33">
        <f t="shared" si="8"/>
        <v>31</v>
      </c>
      <c r="R37" s="95">
        <v>0.32</v>
      </c>
    </row>
    <row r="38" spans="1:19" s="5" customFormat="1" ht="18">
      <c r="A38" s="8" t="s">
        <v>63</v>
      </c>
      <c r="B38" s="29"/>
      <c r="C38" s="35">
        <v>3</v>
      </c>
      <c r="D38" s="43">
        <v>0</v>
      </c>
      <c r="E38" s="35">
        <v>9</v>
      </c>
      <c r="F38" s="35">
        <v>9</v>
      </c>
      <c r="G38" s="35">
        <v>0</v>
      </c>
      <c r="H38" s="35">
        <v>0</v>
      </c>
      <c r="I38" s="34">
        <v>0</v>
      </c>
      <c r="J38" s="35">
        <v>0</v>
      </c>
      <c r="K38" s="35">
        <v>0</v>
      </c>
      <c r="L38" s="35">
        <v>1</v>
      </c>
      <c r="M38" s="35">
        <v>3</v>
      </c>
      <c r="N38" s="35">
        <v>4</v>
      </c>
      <c r="O38" s="35">
        <f t="shared" si="6"/>
        <v>29</v>
      </c>
      <c r="P38" s="35">
        <v>12</v>
      </c>
      <c r="Q38" s="35">
        <f t="shared" si="8"/>
        <v>17</v>
      </c>
      <c r="R38" s="96">
        <v>0.59</v>
      </c>
    </row>
    <row r="39" spans="1:19" s="5" customFormat="1" ht="18">
      <c r="A39" s="31" t="s">
        <v>7</v>
      </c>
      <c r="B39" s="31"/>
      <c r="C39" s="36">
        <f t="shared" ref="C39:N39" si="9">SUM(C26:C38)</f>
        <v>26</v>
      </c>
      <c r="D39" s="44">
        <f t="shared" si="9"/>
        <v>25</v>
      </c>
      <c r="E39" s="44">
        <f t="shared" si="9"/>
        <v>51</v>
      </c>
      <c r="F39" s="50">
        <f t="shared" si="9"/>
        <v>36</v>
      </c>
      <c r="G39" s="50">
        <f t="shared" si="9"/>
        <v>47</v>
      </c>
      <c r="H39" s="50">
        <f t="shared" si="9"/>
        <v>35</v>
      </c>
      <c r="I39" s="50">
        <f t="shared" si="9"/>
        <v>35</v>
      </c>
      <c r="J39" s="50">
        <f t="shared" si="9"/>
        <v>34</v>
      </c>
      <c r="K39" s="50">
        <f t="shared" si="9"/>
        <v>50</v>
      </c>
      <c r="L39" s="50">
        <f t="shared" si="9"/>
        <v>36</v>
      </c>
      <c r="M39" s="50">
        <f t="shared" si="9"/>
        <v>43</v>
      </c>
      <c r="N39" s="50">
        <f t="shared" si="9"/>
        <v>43</v>
      </c>
      <c r="O39" s="37">
        <f t="shared" si="6"/>
        <v>461</v>
      </c>
      <c r="P39" s="36">
        <f>SUM(P26:P38)</f>
        <v>425</v>
      </c>
      <c r="Q39" s="37">
        <f t="shared" si="8"/>
        <v>36</v>
      </c>
      <c r="R39" s="97">
        <v>0.08</v>
      </c>
      <c r="S39" s="6"/>
    </row>
    <row r="40" spans="1:19" s="5" customFormat="1" ht="18">
      <c r="A40" s="59" t="s">
        <v>91</v>
      </c>
      <c r="B40" s="8"/>
      <c r="C40" s="13"/>
      <c r="D40" s="10"/>
      <c r="E40" s="13"/>
      <c r="F40" s="13"/>
      <c r="G40" s="12"/>
      <c r="H40" s="13"/>
      <c r="I40" s="10"/>
      <c r="J40" s="13"/>
      <c r="K40" s="13"/>
      <c r="L40" s="13"/>
      <c r="M40" s="13"/>
      <c r="N40" s="13"/>
      <c r="O40" s="13"/>
      <c r="P40" s="13"/>
      <c r="Q40" s="13"/>
      <c r="R40" s="99"/>
    </row>
    <row r="41" spans="1:19" s="5" customFormat="1" ht="18">
      <c r="A41" s="31" t="s">
        <v>22</v>
      </c>
      <c r="B41" s="31"/>
      <c r="C41" s="36">
        <f t="shared" ref="C41:N41" si="10">SUM(C39+C23)</f>
        <v>39</v>
      </c>
      <c r="D41" s="36">
        <f t="shared" si="10"/>
        <v>38</v>
      </c>
      <c r="E41" s="36">
        <f t="shared" si="10"/>
        <v>62</v>
      </c>
      <c r="F41" s="36">
        <f t="shared" si="10"/>
        <v>57</v>
      </c>
      <c r="G41" s="36">
        <f t="shared" si="10"/>
        <v>60</v>
      </c>
      <c r="H41" s="36">
        <f t="shared" si="10"/>
        <v>53</v>
      </c>
      <c r="I41" s="36">
        <f t="shared" si="10"/>
        <v>52</v>
      </c>
      <c r="J41" s="36">
        <f t="shared" si="10"/>
        <v>52</v>
      </c>
      <c r="K41" s="36">
        <f t="shared" si="10"/>
        <v>63</v>
      </c>
      <c r="L41" s="36">
        <f t="shared" si="10"/>
        <v>52</v>
      </c>
      <c r="M41" s="36">
        <f t="shared" si="10"/>
        <v>65</v>
      </c>
      <c r="N41" s="36">
        <f t="shared" si="10"/>
        <v>56</v>
      </c>
      <c r="O41" s="37">
        <f>SUM(C41:N41)</f>
        <v>649</v>
      </c>
      <c r="P41" s="36">
        <f>SUM(P23+P39)</f>
        <v>701</v>
      </c>
      <c r="Q41" s="36">
        <f>+SUM(Q23+Q39)</f>
        <v>-52</v>
      </c>
      <c r="R41" s="100">
        <v>-7.0000000000000007E-2</v>
      </c>
    </row>
    <row r="42" spans="1:19" s="5" customFormat="1" ht="18">
      <c r="A42" s="8"/>
      <c r="B42" s="8"/>
      <c r="C42" s="13"/>
      <c r="D42" s="10"/>
      <c r="E42" s="13"/>
      <c r="F42" s="13"/>
      <c r="G42" s="13"/>
      <c r="H42" s="13"/>
      <c r="I42" s="10"/>
      <c r="J42" s="13"/>
      <c r="K42" s="13"/>
      <c r="L42" s="13"/>
      <c r="M42" s="13"/>
      <c r="N42" s="13"/>
      <c r="O42" s="13"/>
      <c r="P42" s="79"/>
      <c r="Q42" s="13"/>
      <c r="R42" s="101"/>
    </row>
    <row r="43" spans="1:19" s="5" customFormat="1" ht="18">
      <c r="A43" s="8" t="s">
        <v>23</v>
      </c>
      <c r="B43" s="8"/>
      <c r="C43" s="33">
        <v>29</v>
      </c>
      <c r="D43" s="33">
        <v>21</v>
      </c>
      <c r="E43" s="33">
        <v>20</v>
      </c>
      <c r="F43" s="33">
        <v>21</v>
      </c>
      <c r="G43" s="33">
        <v>19</v>
      </c>
      <c r="H43" s="33">
        <v>19</v>
      </c>
      <c r="I43" s="33">
        <v>13</v>
      </c>
      <c r="J43" s="33">
        <v>16</v>
      </c>
      <c r="K43" s="33">
        <v>10</v>
      </c>
      <c r="L43" s="33">
        <v>6</v>
      </c>
      <c r="M43" s="33">
        <v>23</v>
      </c>
      <c r="N43" s="33">
        <v>14</v>
      </c>
      <c r="O43" s="33">
        <f t="shared" si="6"/>
        <v>211</v>
      </c>
      <c r="P43" s="33">
        <v>279</v>
      </c>
      <c r="Q43" s="33">
        <f t="shared" ref="Q43:Q46" si="11">SUM(O43-P43)</f>
        <v>-68</v>
      </c>
      <c r="R43" s="102">
        <v>-0.24</v>
      </c>
    </row>
    <row r="44" spans="1:19" s="5" customFormat="1" ht="18">
      <c r="A44" s="8" t="s">
        <v>24</v>
      </c>
      <c r="B44" s="8"/>
      <c r="C44" s="33">
        <v>231</v>
      </c>
      <c r="D44" s="33">
        <v>246</v>
      </c>
      <c r="E44" s="33">
        <v>216</v>
      </c>
      <c r="F44" s="33">
        <v>251</v>
      </c>
      <c r="G44" s="33">
        <v>238</v>
      </c>
      <c r="H44" s="33">
        <v>216</v>
      </c>
      <c r="I44" s="33">
        <v>270</v>
      </c>
      <c r="J44" s="33">
        <v>258</v>
      </c>
      <c r="K44" s="33">
        <v>303</v>
      </c>
      <c r="L44" s="33">
        <v>223</v>
      </c>
      <c r="M44" s="33">
        <v>164</v>
      </c>
      <c r="N44" s="33">
        <v>146</v>
      </c>
      <c r="O44" s="33">
        <f t="shared" si="6"/>
        <v>2762</v>
      </c>
      <c r="P44" s="33">
        <v>3170</v>
      </c>
      <c r="Q44" s="33">
        <f t="shared" si="11"/>
        <v>-408</v>
      </c>
      <c r="R44" s="102">
        <v>-0.13</v>
      </c>
    </row>
    <row r="45" spans="1:19" s="5" customFormat="1" ht="18">
      <c r="A45" s="8" t="s">
        <v>25</v>
      </c>
      <c r="B45" s="8"/>
      <c r="C45" s="33">
        <v>4</v>
      </c>
      <c r="D45" s="32">
        <v>4</v>
      </c>
      <c r="E45" s="33">
        <v>22</v>
      </c>
      <c r="F45" s="33">
        <v>19</v>
      </c>
      <c r="G45" s="33">
        <v>14</v>
      </c>
      <c r="H45" s="33">
        <v>15</v>
      </c>
      <c r="I45" s="33">
        <v>12</v>
      </c>
      <c r="J45" s="33">
        <v>13</v>
      </c>
      <c r="K45" s="33">
        <v>14</v>
      </c>
      <c r="L45" s="33">
        <v>11</v>
      </c>
      <c r="M45" s="33">
        <v>9</v>
      </c>
      <c r="N45" s="33">
        <v>13</v>
      </c>
      <c r="O45" s="33">
        <f t="shared" si="6"/>
        <v>150</v>
      </c>
      <c r="P45" s="33">
        <v>174</v>
      </c>
      <c r="Q45" s="33">
        <f t="shared" si="11"/>
        <v>-24</v>
      </c>
      <c r="R45" s="102">
        <v>-0.14000000000000001</v>
      </c>
    </row>
    <row r="46" spans="1:19" s="5" customFormat="1" ht="18">
      <c r="A46" s="8" t="s">
        <v>26</v>
      </c>
      <c r="B46" s="8"/>
      <c r="C46" s="33">
        <v>22</v>
      </c>
      <c r="D46" s="33">
        <v>18</v>
      </c>
      <c r="E46" s="33">
        <v>20</v>
      </c>
      <c r="F46" s="33">
        <v>11</v>
      </c>
      <c r="G46" s="33">
        <v>21</v>
      </c>
      <c r="H46" s="33">
        <v>18</v>
      </c>
      <c r="I46" s="33">
        <v>18</v>
      </c>
      <c r="J46" s="33">
        <v>17</v>
      </c>
      <c r="K46" s="33">
        <v>17</v>
      </c>
      <c r="L46" s="33">
        <v>17</v>
      </c>
      <c r="M46" s="33">
        <v>15</v>
      </c>
      <c r="N46" s="33">
        <v>16</v>
      </c>
      <c r="O46" s="33">
        <f t="shared" si="6"/>
        <v>210</v>
      </c>
      <c r="P46" s="33">
        <v>229</v>
      </c>
      <c r="Q46" s="33">
        <f t="shared" si="11"/>
        <v>-19</v>
      </c>
      <c r="R46" s="102">
        <v>-0.08</v>
      </c>
    </row>
    <row r="47" spans="1:19" s="5" customFormat="1" ht="18">
      <c r="A47" s="29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80"/>
      <c r="Q47" s="11"/>
      <c r="R47" s="103"/>
    </row>
    <row r="48" spans="1:19" s="5" customFormat="1" ht="12.45" customHeight="1">
      <c r="A48" s="29"/>
      <c r="B48" s="2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80"/>
      <c r="Q48" s="11"/>
      <c r="R48" s="99"/>
    </row>
    <row r="49" spans="1:21" s="5" customFormat="1" ht="9" customHeight="1">
      <c r="A49" s="29"/>
      <c r="B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80"/>
      <c r="Q49" s="11"/>
      <c r="R49" s="99"/>
    </row>
    <row r="50" spans="1:21" s="5" customFormat="1" ht="8.25" customHeight="1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80"/>
      <c r="Q50" s="11"/>
      <c r="R50" s="99"/>
    </row>
    <row r="51" spans="1:21" s="5" customFormat="1" ht="6" customHeight="1">
      <c r="A51" s="29"/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80"/>
      <c r="Q51" s="11"/>
      <c r="R51" s="99"/>
    </row>
    <row r="52" spans="1:21" s="5" customFormat="1" ht="6" hidden="1" customHeight="1">
      <c r="A52" s="29"/>
      <c r="B52" s="2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80"/>
      <c r="Q52" s="11"/>
      <c r="R52" s="99"/>
    </row>
    <row r="53" spans="1:21" s="5" customFormat="1" ht="13.5" customHeight="1">
      <c r="A53" s="31"/>
      <c r="B53" s="31"/>
      <c r="C53" s="25"/>
      <c r="D53" s="25"/>
      <c r="E53" s="25"/>
      <c r="F53" s="25"/>
      <c r="G53" s="26" t="s">
        <v>27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21" s="5" customFormat="1" ht="13.5" customHeight="1">
      <c r="A54" s="31"/>
      <c r="B54" s="31"/>
      <c r="C54" s="12"/>
      <c r="D54" s="12"/>
      <c r="E54" s="26"/>
      <c r="F54" s="26"/>
      <c r="H54" s="26"/>
      <c r="I54" s="26"/>
      <c r="J54" s="26"/>
      <c r="K54" s="26"/>
      <c r="L54" s="26"/>
      <c r="M54" s="12"/>
      <c r="N54" s="12"/>
      <c r="O54" s="86" t="s">
        <v>44</v>
      </c>
      <c r="P54" s="25" t="s">
        <v>44</v>
      </c>
      <c r="Q54" s="25" t="s">
        <v>75</v>
      </c>
      <c r="R54" s="104"/>
    </row>
    <row r="55" spans="1:21" s="5" customFormat="1" ht="15.75" customHeight="1">
      <c r="A55" s="31"/>
      <c r="B55" s="31"/>
      <c r="C55" s="21" t="s">
        <v>45</v>
      </c>
      <c r="D55" s="21" t="s">
        <v>46</v>
      </c>
      <c r="E55" s="21" t="s">
        <v>47</v>
      </c>
      <c r="F55" s="21" t="s">
        <v>48</v>
      </c>
      <c r="G55" s="21" t="s">
        <v>49</v>
      </c>
      <c r="H55" s="21" t="s">
        <v>50</v>
      </c>
      <c r="I55" s="21" t="s">
        <v>51</v>
      </c>
      <c r="J55" s="21" t="s">
        <v>52</v>
      </c>
      <c r="K55" s="21" t="s">
        <v>53</v>
      </c>
      <c r="L55" s="21" t="s">
        <v>54</v>
      </c>
      <c r="M55" s="21" t="s">
        <v>55</v>
      </c>
      <c r="N55" s="21" t="s">
        <v>56</v>
      </c>
      <c r="O55" s="87" t="s">
        <v>77</v>
      </c>
      <c r="P55" s="81">
        <v>2017</v>
      </c>
      <c r="Q55" s="90" t="s">
        <v>78</v>
      </c>
      <c r="R55" s="105" t="s">
        <v>64</v>
      </c>
    </row>
    <row r="56" spans="1:21" s="5" customFormat="1" ht="18">
      <c r="A56" s="8" t="s">
        <v>8</v>
      </c>
      <c r="B56" s="8"/>
      <c r="C56" s="33">
        <v>0</v>
      </c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f t="shared" ref="O56:O78" si="12">SUM(C56:N56)</f>
        <v>0</v>
      </c>
      <c r="P56" s="33">
        <v>0</v>
      </c>
      <c r="Q56" s="33">
        <f t="shared" ref="Q56:Q79" si="13">SUM(O56-P56)</f>
        <v>0</v>
      </c>
      <c r="R56" s="98">
        <v>0</v>
      </c>
    </row>
    <row r="57" spans="1:21" s="5" customFormat="1" ht="18">
      <c r="A57" s="8" t="s">
        <v>9</v>
      </c>
      <c r="B57" s="8"/>
      <c r="C57" s="33">
        <v>0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f t="shared" si="12"/>
        <v>0</v>
      </c>
      <c r="P57" s="33">
        <v>0</v>
      </c>
      <c r="Q57" s="33">
        <f t="shared" si="13"/>
        <v>0</v>
      </c>
      <c r="R57" s="98">
        <v>0</v>
      </c>
    </row>
    <row r="58" spans="1:21" s="5" customFormat="1" ht="18">
      <c r="A58" s="8" t="s">
        <v>10</v>
      </c>
      <c r="B58" s="8"/>
      <c r="C58" s="33">
        <v>0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f t="shared" si="12"/>
        <v>0</v>
      </c>
      <c r="P58" s="33">
        <v>0</v>
      </c>
      <c r="Q58" s="33">
        <f t="shared" si="13"/>
        <v>0</v>
      </c>
      <c r="R58" s="98">
        <v>0</v>
      </c>
      <c r="U58" s="27"/>
    </row>
    <row r="59" spans="1:21" s="5" customFormat="1" ht="18">
      <c r="A59" s="8" t="s">
        <v>11</v>
      </c>
      <c r="B59" s="8"/>
      <c r="C59" s="33">
        <v>0</v>
      </c>
      <c r="D59" s="32">
        <v>0</v>
      </c>
      <c r="E59" s="33">
        <v>0</v>
      </c>
      <c r="F59" s="33">
        <v>1</v>
      </c>
      <c r="G59" s="33">
        <v>2</v>
      </c>
      <c r="H59" s="33">
        <v>0</v>
      </c>
      <c r="I59" s="33">
        <v>0</v>
      </c>
      <c r="J59" s="33">
        <v>0</v>
      </c>
      <c r="K59" s="33">
        <v>2</v>
      </c>
      <c r="L59" s="33">
        <v>1</v>
      </c>
      <c r="M59" s="33">
        <v>0</v>
      </c>
      <c r="N59" s="33">
        <v>1</v>
      </c>
      <c r="O59" s="33">
        <f t="shared" si="12"/>
        <v>7</v>
      </c>
      <c r="P59" s="33">
        <v>11</v>
      </c>
      <c r="Q59" s="33">
        <f t="shared" si="13"/>
        <v>-4</v>
      </c>
      <c r="R59" s="98">
        <v>-0.36</v>
      </c>
    </row>
    <row r="60" spans="1:21" s="5" customFormat="1" ht="18">
      <c r="A60" s="8" t="s">
        <v>12</v>
      </c>
      <c r="B60" s="8"/>
      <c r="C60" s="33">
        <v>0</v>
      </c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1</v>
      </c>
      <c r="K60" s="33">
        <v>0</v>
      </c>
      <c r="L60" s="33">
        <v>1</v>
      </c>
      <c r="M60" s="33">
        <v>1</v>
      </c>
      <c r="N60" s="33">
        <v>0</v>
      </c>
      <c r="O60" s="33">
        <f t="shared" si="12"/>
        <v>3</v>
      </c>
      <c r="P60" s="33">
        <v>4</v>
      </c>
      <c r="Q60" s="33">
        <f t="shared" si="13"/>
        <v>-1</v>
      </c>
      <c r="R60" s="98">
        <v>-0.25</v>
      </c>
    </row>
    <row r="61" spans="1:21" s="5" customFormat="1" ht="18">
      <c r="A61" s="8" t="s">
        <v>13</v>
      </c>
      <c r="B61" s="8"/>
      <c r="C61" s="33">
        <v>0</v>
      </c>
      <c r="D61" s="32">
        <v>0</v>
      </c>
      <c r="E61" s="33">
        <v>1</v>
      </c>
      <c r="F61" s="33">
        <v>1</v>
      </c>
      <c r="G61" s="42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f t="shared" si="12"/>
        <v>2</v>
      </c>
      <c r="P61" s="33">
        <v>7</v>
      </c>
      <c r="Q61" s="33">
        <f t="shared" si="13"/>
        <v>-5</v>
      </c>
      <c r="R61" s="98">
        <v>-0.71</v>
      </c>
    </row>
    <row r="62" spans="1:21" s="5" customFormat="1" ht="18">
      <c r="A62" s="8" t="s">
        <v>14</v>
      </c>
      <c r="B62" s="8"/>
      <c r="C62" s="33">
        <v>0</v>
      </c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1</v>
      </c>
      <c r="J62" s="33">
        <v>0</v>
      </c>
      <c r="K62" s="33">
        <v>0</v>
      </c>
      <c r="L62" s="33">
        <v>2</v>
      </c>
      <c r="M62" s="33">
        <v>0</v>
      </c>
      <c r="N62" s="33">
        <v>1</v>
      </c>
      <c r="O62" s="33">
        <f t="shared" si="12"/>
        <v>4</v>
      </c>
      <c r="P62" s="33">
        <v>2</v>
      </c>
      <c r="Q62" s="33">
        <f t="shared" si="13"/>
        <v>2</v>
      </c>
      <c r="R62" s="98">
        <v>0.5</v>
      </c>
    </row>
    <row r="63" spans="1:21" s="5" customFormat="1" ht="18">
      <c r="A63" s="8" t="s">
        <v>28</v>
      </c>
      <c r="B63" s="8"/>
      <c r="C63" s="33">
        <v>3</v>
      </c>
      <c r="D63" s="32">
        <v>1</v>
      </c>
      <c r="E63" s="33">
        <v>0</v>
      </c>
      <c r="F63" s="33">
        <v>2</v>
      </c>
      <c r="G63" s="33">
        <v>1</v>
      </c>
      <c r="H63" s="33">
        <v>1</v>
      </c>
      <c r="I63" s="33">
        <v>0</v>
      </c>
      <c r="J63" s="33">
        <v>3</v>
      </c>
      <c r="K63" s="33">
        <v>1</v>
      </c>
      <c r="L63" s="33">
        <v>0</v>
      </c>
      <c r="M63" s="33">
        <v>0</v>
      </c>
      <c r="N63" s="33">
        <v>1</v>
      </c>
      <c r="O63" s="33">
        <f t="shared" si="12"/>
        <v>13</v>
      </c>
      <c r="P63" s="33">
        <v>33</v>
      </c>
      <c r="Q63" s="33">
        <f t="shared" si="13"/>
        <v>-20</v>
      </c>
      <c r="R63" s="98">
        <v>-0.61</v>
      </c>
    </row>
    <row r="64" spans="1:21" s="5" customFormat="1" ht="18">
      <c r="A64" s="8" t="s">
        <v>29</v>
      </c>
      <c r="B64" s="8"/>
      <c r="C64" s="33">
        <v>2</v>
      </c>
      <c r="D64" s="32">
        <v>1</v>
      </c>
      <c r="E64" s="33">
        <v>2</v>
      </c>
      <c r="F64" s="33">
        <v>2</v>
      </c>
      <c r="G64" s="33">
        <v>1</v>
      </c>
      <c r="H64" s="33">
        <v>5</v>
      </c>
      <c r="I64" s="33">
        <v>0</v>
      </c>
      <c r="J64" s="33">
        <v>0</v>
      </c>
      <c r="K64" s="33">
        <v>3</v>
      </c>
      <c r="L64" s="33">
        <v>5</v>
      </c>
      <c r="M64" s="33">
        <v>4</v>
      </c>
      <c r="N64" s="33">
        <v>3</v>
      </c>
      <c r="O64" s="33">
        <f t="shared" si="12"/>
        <v>28</v>
      </c>
      <c r="P64" s="33">
        <v>21</v>
      </c>
      <c r="Q64" s="33">
        <f t="shared" si="13"/>
        <v>7</v>
      </c>
      <c r="R64" s="98">
        <v>0.25</v>
      </c>
    </row>
    <row r="65" spans="1:18" s="5" customFormat="1" ht="18">
      <c r="A65" s="8" t="s">
        <v>16</v>
      </c>
      <c r="B65" s="8"/>
      <c r="C65" s="33">
        <v>0</v>
      </c>
      <c r="D65" s="32">
        <v>1</v>
      </c>
      <c r="E65" s="33">
        <v>0</v>
      </c>
      <c r="F65" s="33">
        <v>0</v>
      </c>
      <c r="G65" s="33">
        <v>0</v>
      </c>
      <c r="H65" s="33">
        <v>2</v>
      </c>
      <c r="I65" s="33">
        <v>0</v>
      </c>
      <c r="J65" s="33">
        <v>1</v>
      </c>
      <c r="K65" s="33">
        <v>0</v>
      </c>
      <c r="L65" s="33">
        <v>0</v>
      </c>
      <c r="M65" s="33">
        <v>0</v>
      </c>
      <c r="N65" s="40">
        <v>0</v>
      </c>
      <c r="O65" s="33">
        <f t="shared" si="12"/>
        <v>4</v>
      </c>
      <c r="P65" s="33">
        <v>2</v>
      </c>
      <c r="Q65" s="33">
        <f t="shared" si="13"/>
        <v>2</v>
      </c>
      <c r="R65" s="98">
        <v>0.5</v>
      </c>
    </row>
    <row r="66" spans="1:18" s="5" customFormat="1" ht="18">
      <c r="A66" s="8" t="s">
        <v>17</v>
      </c>
      <c r="B66" s="8"/>
      <c r="C66" s="33">
        <v>0</v>
      </c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3</v>
      </c>
      <c r="K66" s="33">
        <v>0</v>
      </c>
      <c r="L66" s="33">
        <v>0</v>
      </c>
      <c r="M66" s="33">
        <v>0</v>
      </c>
      <c r="N66" s="33">
        <v>0</v>
      </c>
      <c r="O66" s="33">
        <f t="shared" si="12"/>
        <v>3</v>
      </c>
      <c r="P66" s="33">
        <v>3</v>
      </c>
      <c r="Q66" s="33">
        <f t="shared" si="13"/>
        <v>0</v>
      </c>
      <c r="R66" s="98">
        <v>0</v>
      </c>
    </row>
    <row r="67" spans="1:18" s="5" customFormat="1" ht="18">
      <c r="A67" s="8" t="s">
        <v>60</v>
      </c>
      <c r="B67" s="8"/>
      <c r="C67" s="33">
        <v>0</v>
      </c>
      <c r="D67" s="32">
        <v>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1</v>
      </c>
      <c r="M67" s="33">
        <v>0</v>
      </c>
      <c r="N67" s="33">
        <v>0</v>
      </c>
      <c r="O67" s="33">
        <f t="shared" si="12"/>
        <v>2</v>
      </c>
      <c r="P67" s="33">
        <v>3</v>
      </c>
      <c r="Q67" s="33">
        <f t="shared" si="13"/>
        <v>-1</v>
      </c>
      <c r="R67" s="98">
        <v>-0.33</v>
      </c>
    </row>
    <row r="68" spans="1:18" s="5" customFormat="1" ht="18">
      <c r="A68" s="8" t="s">
        <v>18</v>
      </c>
      <c r="B68" s="8"/>
      <c r="C68" s="33">
        <v>3</v>
      </c>
      <c r="D68" s="32">
        <v>5</v>
      </c>
      <c r="E68" s="33">
        <v>8</v>
      </c>
      <c r="F68" s="33">
        <v>5</v>
      </c>
      <c r="G68" s="33">
        <v>8</v>
      </c>
      <c r="H68" s="33">
        <v>2</v>
      </c>
      <c r="I68" s="33">
        <v>4</v>
      </c>
      <c r="J68" s="33">
        <v>5</v>
      </c>
      <c r="K68" s="33">
        <v>4</v>
      </c>
      <c r="L68" s="33">
        <v>1</v>
      </c>
      <c r="M68" s="33">
        <v>1</v>
      </c>
      <c r="N68" s="33">
        <v>1</v>
      </c>
      <c r="O68" s="33">
        <f t="shared" si="12"/>
        <v>47</v>
      </c>
      <c r="P68" s="33">
        <v>73</v>
      </c>
      <c r="Q68" s="33">
        <f t="shared" si="13"/>
        <v>-26</v>
      </c>
      <c r="R68" s="98">
        <v>-0.36</v>
      </c>
    </row>
    <row r="69" spans="1:18" s="5" customFormat="1" ht="18">
      <c r="A69" s="8" t="s">
        <v>69</v>
      </c>
      <c r="B69" s="8"/>
      <c r="C69" s="33">
        <v>0</v>
      </c>
      <c r="D69" s="32">
        <v>0</v>
      </c>
      <c r="E69" s="33">
        <v>3</v>
      </c>
      <c r="F69" s="33">
        <v>0</v>
      </c>
      <c r="G69" s="33">
        <v>3</v>
      </c>
      <c r="H69" s="33">
        <v>3</v>
      </c>
      <c r="I69" s="33">
        <v>2</v>
      </c>
      <c r="J69" s="33">
        <v>3</v>
      </c>
      <c r="K69" s="33">
        <v>4</v>
      </c>
      <c r="L69" s="33">
        <v>1</v>
      </c>
      <c r="M69" s="33">
        <v>0</v>
      </c>
      <c r="N69" s="33">
        <v>1</v>
      </c>
      <c r="O69" s="33">
        <f t="shared" si="12"/>
        <v>20</v>
      </c>
      <c r="P69" s="33">
        <v>24</v>
      </c>
      <c r="Q69" s="33">
        <f t="shared" si="13"/>
        <v>-4</v>
      </c>
      <c r="R69" s="98">
        <v>-0.17</v>
      </c>
    </row>
    <row r="70" spans="1:18" s="5" customFormat="1" ht="18">
      <c r="A70" s="8" t="s">
        <v>30</v>
      </c>
      <c r="B70" s="8"/>
      <c r="C70" s="33">
        <v>5</v>
      </c>
      <c r="D70" s="32">
        <v>3</v>
      </c>
      <c r="E70" s="33">
        <v>5</v>
      </c>
      <c r="F70" s="33">
        <v>3</v>
      </c>
      <c r="G70" s="33">
        <v>5</v>
      </c>
      <c r="H70" s="33">
        <v>2</v>
      </c>
      <c r="I70" s="33">
        <v>1</v>
      </c>
      <c r="J70" s="33">
        <v>1</v>
      </c>
      <c r="K70" s="33">
        <v>2</v>
      </c>
      <c r="L70" s="33">
        <v>0</v>
      </c>
      <c r="M70" s="33">
        <v>6</v>
      </c>
      <c r="N70" s="33">
        <v>0</v>
      </c>
      <c r="O70" s="33">
        <f t="shared" si="12"/>
        <v>33</v>
      </c>
      <c r="P70" s="33">
        <v>44</v>
      </c>
      <c r="Q70" s="33">
        <f t="shared" si="13"/>
        <v>-11</v>
      </c>
      <c r="R70" s="98">
        <v>-0.25</v>
      </c>
    </row>
    <row r="71" spans="1:18" s="5" customFormat="1" ht="18">
      <c r="A71" s="8" t="s">
        <v>19</v>
      </c>
      <c r="B71" s="8"/>
      <c r="C71" s="33">
        <v>0</v>
      </c>
      <c r="D71" s="32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1</v>
      </c>
      <c r="M71" s="33">
        <v>0</v>
      </c>
      <c r="N71" s="33">
        <v>0</v>
      </c>
      <c r="O71" s="33">
        <f t="shared" si="12"/>
        <v>1</v>
      </c>
      <c r="P71" s="33">
        <v>0</v>
      </c>
      <c r="Q71" s="33">
        <f t="shared" si="13"/>
        <v>1</v>
      </c>
      <c r="R71" s="98">
        <v>1</v>
      </c>
    </row>
    <row r="72" spans="1:18" s="5" customFormat="1" ht="18">
      <c r="A72" s="8" t="s">
        <v>20</v>
      </c>
      <c r="B72" s="8"/>
      <c r="C72" s="33">
        <v>0</v>
      </c>
      <c r="D72" s="32">
        <v>2</v>
      </c>
      <c r="E72" s="33">
        <v>8</v>
      </c>
      <c r="F72" s="33">
        <v>6</v>
      </c>
      <c r="G72" s="33">
        <v>8</v>
      </c>
      <c r="H72" s="33">
        <v>5</v>
      </c>
      <c r="I72" s="33">
        <v>5</v>
      </c>
      <c r="J72" s="33">
        <v>3</v>
      </c>
      <c r="K72" s="33">
        <v>9</v>
      </c>
      <c r="L72" s="33">
        <v>7</v>
      </c>
      <c r="M72" s="33">
        <v>4</v>
      </c>
      <c r="N72" s="33">
        <v>5</v>
      </c>
      <c r="O72" s="33">
        <f t="shared" si="12"/>
        <v>62</v>
      </c>
      <c r="P72" s="33">
        <v>76</v>
      </c>
      <c r="Q72" s="33">
        <f t="shared" si="13"/>
        <v>-14</v>
      </c>
      <c r="R72" s="98">
        <v>-0.18</v>
      </c>
    </row>
    <row r="73" spans="1:18" s="5" customFormat="1" ht="18">
      <c r="A73" s="8" t="s">
        <v>21</v>
      </c>
      <c r="B73" s="8"/>
      <c r="C73" s="33">
        <v>4</v>
      </c>
      <c r="D73" s="32">
        <v>7</v>
      </c>
      <c r="E73" s="33">
        <v>2</v>
      </c>
      <c r="F73" s="33">
        <v>10</v>
      </c>
      <c r="G73" s="33">
        <v>8</v>
      </c>
      <c r="H73" s="33">
        <v>4</v>
      </c>
      <c r="I73" s="33">
        <v>6</v>
      </c>
      <c r="J73" s="33">
        <v>7</v>
      </c>
      <c r="K73" s="33">
        <v>7</v>
      </c>
      <c r="L73" s="33">
        <v>5</v>
      </c>
      <c r="M73" s="33">
        <v>6</v>
      </c>
      <c r="N73" s="33">
        <v>1</v>
      </c>
      <c r="O73" s="33">
        <f t="shared" si="12"/>
        <v>67</v>
      </c>
      <c r="P73" s="33">
        <v>66</v>
      </c>
      <c r="Q73" s="33">
        <f t="shared" si="13"/>
        <v>1</v>
      </c>
      <c r="R73" s="98">
        <v>0.01</v>
      </c>
    </row>
    <row r="74" spans="1:18" s="5" customFormat="1" ht="18">
      <c r="A74" s="8" t="s">
        <v>63</v>
      </c>
      <c r="B74" s="8"/>
      <c r="C74" s="35">
        <v>3</v>
      </c>
      <c r="D74" s="34">
        <v>0</v>
      </c>
      <c r="E74" s="35">
        <v>14</v>
      </c>
      <c r="F74" s="35">
        <v>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</v>
      </c>
      <c r="N74" s="35">
        <v>3</v>
      </c>
      <c r="O74" s="35">
        <f t="shared" si="12"/>
        <v>24</v>
      </c>
      <c r="P74" s="35">
        <v>11</v>
      </c>
      <c r="Q74" s="35">
        <f t="shared" si="13"/>
        <v>13</v>
      </c>
      <c r="R74" s="106">
        <v>0.54</v>
      </c>
    </row>
    <row r="75" spans="1:18" s="5" customFormat="1" ht="16.2" customHeight="1">
      <c r="A75" s="57" t="s">
        <v>31</v>
      </c>
      <c r="B75" s="57"/>
      <c r="C75" s="45">
        <f t="shared" ref="C75:N75" si="14">SUM(C56:C74)</f>
        <v>20</v>
      </c>
      <c r="D75" s="14">
        <f t="shared" si="14"/>
        <v>21</v>
      </c>
      <c r="E75" s="14">
        <f t="shared" si="14"/>
        <v>43</v>
      </c>
      <c r="F75" s="14">
        <f t="shared" si="14"/>
        <v>33</v>
      </c>
      <c r="G75" s="14">
        <f t="shared" si="14"/>
        <v>36</v>
      </c>
      <c r="H75" s="14">
        <f t="shared" si="14"/>
        <v>24</v>
      </c>
      <c r="I75" s="14">
        <f t="shared" si="14"/>
        <v>19</v>
      </c>
      <c r="J75" s="14">
        <f t="shared" si="14"/>
        <v>27</v>
      </c>
      <c r="K75" s="14">
        <f t="shared" si="14"/>
        <v>32</v>
      </c>
      <c r="L75" s="14">
        <f t="shared" si="14"/>
        <v>25</v>
      </c>
      <c r="M75" s="14">
        <f t="shared" si="14"/>
        <v>23</v>
      </c>
      <c r="N75" s="14">
        <f t="shared" si="14"/>
        <v>17</v>
      </c>
      <c r="O75" s="37">
        <f t="shared" si="12"/>
        <v>320</v>
      </c>
      <c r="P75" s="36">
        <f>SUM(P56:P74)</f>
        <v>380</v>
      </c>
      <c r="Q75" s="37">
        <f t="shared" si="13"/>
        <v>-60</v>
      </c>
      <c r="R75" s="100">
        <v>-0.15</v>
      </c>
    </row>
    <row r="76" spans="1:18" s="5" customFormat="1" ht="10.5" customHeight="1">
      <c r="A76" s="57"/>
      <c r="B76" s="57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82"/>
      <c r="P76" s="82"/>
      <c r="Q76" s="45"/>
      <c r="R76" s="107"/>
    </row>
    <row r="77" spans="1:18" s="5" customFormat="1" ht="18">
      <c r="A77" s="8" t="s">
        <v>32</v>
      </c>
      <c r="B77" s="8"/>
      <c r="C77" s="33">
        <v>1234.19</v>
      </c>
      <c r="D77" s="40">
        <v>1509.7</v>
      </c>
      <c r="E77" s="33">
        <v>1351.06</v>
      </c>
      <c r="F77" s="33">
        <v>1239.75</v>
      </c>
      <c r="G77" s="33">
        <v>1151.5899999999999</v>
      </c>
      <c r="H77" s="33">
        <v>1920.33</v>
      </c>
      <c r="I77" s="33">
        <v>1173</v>
      </c>
      <c r="J77" s="33">
        <v>3506.5</v>
      </c>
      <c r="K77" s="42">
        <v>441.14</v>
      </c>
      <c r="L77" s="33">
        <v>796</v>
      </c>
      <c r="M77" s="40">
        <v>710.94</v>
      </c>
      <c r="N77" s="40">
        <v>1007.5</v>
      </c>
      <c r="O77" s="33">
        <f t="shared" si="12"/>
        <v>16041.7</v>
      </c>
      <c r="P77" s="33">
        <v>18913</v>
      </c>
      <c r="Q77" s="33">
        <f t="shared" si="13"/>
        <v>-2871.2999999999993</v>
      </c>
      <c r="R77" s="98">
        <v>-0.15</v>
      </c>
    </row>
    <row r="78" spans="1:18" s="5" customFormat="1" ht="18">
      <c r="A78" s="58" t="s">
        <v>59</v>
      </c>
      <c r="B78" s="58"/>
      <c r="C78" s="46">
        <v>5924.33</v>
      </c>
      <c r="D78" s="47">
        <v>6598.39</v>
      </c>
      <c r="E78" s="46">
        <v>6992.69</v>
      </c>
      <c r="F78" s="46">
        <v>5882.67</v>
      </c>
      <c r="G78" s="46">
        <v>7802.22</v>
      </c>
      <c r="H78" s="46">
        <v>7868.32</v>
      </c>
      <c r="I78" s="46">
        <v>7554</v>
      </c>
      <c r="J78" s="47">
        <v>6682.95</v>
      </c>
      <c r="K78" s="62">
        <v>4380.59</v>
      </c>
      <c r="L78" s="46">
        <v>6897</v>
      </c>
      <c r="M78" s="40">
        <v>8350.9</v>
      </c>
      <c r="N78" s="47">
        <v>4863.03</v>
      </c>
      <c r="O78" s="33">
        <f t="shared" si="12"/>
        <v>79797.09</v>
      </c>
      <c r="P78" s="46">
        <v>77311</v>
      </c>
      <c r="Q78" s="33">
        <f t="shared" si="13"/>
        <v>2486.0899999999965</v>
      </c>
      <c r="R78" s="98">
        <v>0.03</v>
      </c>
    </row>
    <row r="79" spans="1:18" s="5" customFormat="1" ht="18">
      <c r="A79" s="30" t="s">
        <v>86</v>
      </c>
      <c r="B79" s="30"/>
      <c r="C79" s="48">
        <v>0</v>
      </c>
      <c r="D79" s="49">
        <v>0</v>
      </c>
      <c r="E79" s="48">
        <v>0</v>
      </c>
      <c r="F79" s="48">
        <v>0</v>
      </c>
      <c r="G79" s="48">
        <v>0</v>
      </c>
      <c r="H79" s="48">
        <v>2336</v>
      </c>
      <c r="I79" s="48">
        <v>0</v>
      </c>
      <c r="J79" s="49">
        <v>0</v>
      </c>
      <c r="K79" s="48">
        <v>0</v>
      </c>
      <c r="L79" s="48">
        <v>0</v>
      </c>
      <c r="M79" s="40">
        <v>0</v>
      </c>
      <c r="N79" s="49">
        <v>2049</v>
      </c>
      <c r="O79" s="35">
        <f>SUM(C79:N79)</f>
        <v>4385</v>
      </c>
      <c r="P79" s="48">
        <v>2307</v>
      </c>
      <c r="Q79" s="35">
        <f t="shared" si="13"/>
        <v>2078</v>
      </c>
      <c r="R79" s="106">
        <v>0.47</v>
      </c>
    </row>
    <row r="80" spans="1:18" s="5" customFormat="1" ht="14.7" customHeight="1">
      <c r="A80" s="31" t="s">
        <v>33</v>
      </c>
      <c r="B80" s="31"/>
      <c r="C80" s="36">
        <f t="shared" ref="C80:J80" si="15">SUM(C77:C79)</f>
        <v>7158.52</v>
      </c>
      <c r="D80" s="36">
        <f t="shared" si="15"/>
        <v>8108.09</v>
      </c>
      <c r="E80" s="36">
        <f t="shared" si="15"/>
        <v>8343.75</v>
      </c>
      <c r="F80" s="36">
        <f t="shared" si="15"/>
        <v>7122.42</v>
      </c>
      <c r="G80" s="36">
        <f t="shared" si="15"/>
        <v>8953.81</v>
      </c>
      <c r="H80" s="36">
        <f t="shared" si="15"/>
        <v>12124.65</v>
      </c>
      <c r="I80" s="36">
        <f t="shared" si="15"/>
        <v>8727</v>
      </c>
      <c r="J80" s="36">
        <f t="shared" si="15"/>
        <v>10189.450000000001</v>
      </c>
      <c r="K80" s="36">
        <f t="shared" ref="K80:Q80" si="16">SUM(K77:K79)</f>
        <v>4821.7300000000005</v>
      </c>
      <c r="L80" s="36">
        <f t="shared" si="16"/>
        <v>7693</v>
      </c>
      <c r="M80" s="36">
        <f t="shared" si="16"/>
        <v>9061.84</v>
      </c>
      <c r="N80" s="36">
        <f t="shared" si="16"/>
        <v>7919.53</v>
      </c>
      <c r="O80" s="36">
        <f t="shared" si="16"/>
        <v>100223.79</v>
      </c>
      <c r="P80" s="36">
        <f t="shared" si="16"/>
        <v>98531</v>
      </c>
      <c r="Q80" s="36">
        <f t="shared" si="16"/>
        <v>1692.7899999999972</v>
      </c>
      <c r="R80" s="100">
        <v>0.02</v>
      </c>
    </row>
    <row r="81" spans="1:19" s="5" customFormat="1" ht="6.45" customHeight="1">
      <c r="A81" s="31"/>
      <c r="B81" s="3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82"/>
      <c r="P81" s="82"/>
      <c r="Q81" s="36"/>
      <c r="R81" s="107"/>
    </row>
    <row r="82" spans="1:19" s="5" customFormat="1" ht="18">
      <c r="A82" s="8" t="s">
        <v>34</v>
      </c>
      <c r="B82" s="8"/>
      <c r="C82" s="33">
        <v>550</v>
      </c>
      <c r="D82" s="32">
        <v>540</v>
      </c>
      <c r="E82" s="33">
        <v>425</v>
      </c>
      <c r="F82" s="33">
        <v>280</v>
      </c>
      <c r="G82" s="33">
        <v>275</v>
      </c>
      <c r="H82" s="33">
        <v>350</v>
      </c>
      <c r="I82" s="33">
        <v>250</v>
      </c>
      <c r="J82" s="33">
        <v>275</v>
      </c>
      <c r="K82" s="33">
        <v>375</v>
      </c>
      <c r="L82" s="33">
        <v>300</v>
      </c>
      <c r="M82" s="33">
        <v>300</v>
      </c>
      <c r="N82" s="33">
        <v>325</v>
      </c>
      <c r="O82" s="33">
        <f t="shared" ref="O82:O83" si="17">SUM(C82:N82)</f>
        <v>4245</v>
      </c>
      <c r="P82" s="33">
        <v>3715</v>
      </c>
      <c r="Q82" s="33">
        <f t="shared" ref="Q82:Q89" si="18">SUM(O82-P82)</f>
        <v>530</v>
      </c>
      <c r="R82" s="98">
        <v>0.12</v>
      </c>
    </row>
    <row r="83" spans="1:19" s="5" customFormat="1" ht="18">
      <c r="A83" s="8" t="s">
        <v>35</v>
      </c>
      <c r="B83" s="8"/>
      <c r="C83" s="33">
        <v>975</v>
      </c>
      <c r="D83" s="32">
        <v>645</v>
      </c>
      <c r="E83" s="33">
        <v>585</v>
      </c>
      <c r="F83" s="33">
        <v>870.25</v>
      </c>
      <c r="G83" s="33">
        <v>360</v>
      </c>
      <c r="H83" s="33">
        <v>510</v>
      </c>
      <c r="I83" s="33">
        <v>570</v>
      </c>
      <c r="J83" s="33">
        <v>401.25</v>
      </c>
      <c r="K83" s="33">
        <v>525</v>
      </c>
      <c r="L83" s="33">
        <v>400</v>
      </c>
      <c r="M83" s="33">
        <v>675</v>
      </c>
      <c r="N83" s="33">
        <v>465</v>
      </c>
      <c r="O83" s="33">
        <f t="shared" si="17"/>
        <v>6981.5</v>
      </c>
      <c r="P83" s="33">
        <v>5889</v>
      </c>
      <c r="Q83" s="33">
        <f t="shared" si="18"/>
        <v>1092.5</v>
      </c>
      <c r="R83" s="98">
        <v>0.16</v>
      </c>
      <c r="S83" s="7"/>
    </row>
    <row r="84" spans="1:19" s="5" customFormat="1" ht="18">
      <c r="A84" s="8" t="s">
        <v>36</v>
      </c>
      <c r="B84" s="8"/>
      <c r="C84" s="33">
        <v>0</v>
      </c>
      <c r="D84" s="32">
        <v>0</v>
      </c>
      <c r="E84" s="33">
        <v>0</v>
      </c>
      <c r="F84" s="33">
        <v>0</v>
      </c>
      <c r="G84" s="33">
        <v>0</v>
      </c>
      <c r="H84" s="33">
        <v>0</v>
      </c>
      <c r="I84" s="33">
        <v>284</v>
      </c>
      <c r="J84" s="33">
        <v>0</v>
      </c>
      <c r="K84" s="33">
        <v>0</v>
      </c>
      <c r="L84" s="33">
        <v>388</v>
      </c>
      <c r="M84" s="33">
        <v>0</v>
      </c>
      <c r="N84" s="33">
        <v>0</v>
      </c>
      <c r="O84" s="33">
        <f>SUM(C84:N84)</f>
        <v>672</v>
      </c>
      <c r="P84" s="33">
        <v>1110</v>
      </c>
      <c r="Q84" s="33">
        <f t="shared" si="18"/>
        <v>-438</v>
      </c>
      <c r="R84" s="98">
        <v>-0.39</v>
      </c>
    </row>
    <row r="85" spans="1:19" s="5" customFormat="1" ht="18">
      <c r="A85" s="8" t="s">
        <v>37</v>
      </c>
      <c r="B85" s="8"/>
      <c r="C85" s="33">
        <v>0</v>
      </c>
      <c r="D85" s="32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f t="shared" ref="O85:O88" si="19">SUM(C85:N85)</f>
        <v>0</v>
      </c>
      <c r="P85" s="33">
        <v>25</v>
      </c>
      <c r="Q85" s="33">
        <f t="shared" si="18"/>
        <v>-25</v>
      </c>
      <c r="R85" s="98">
        <v>-25</v>
      </c>
    </row>
    <row r="86" spans="1:19" s="5" customFormat="1" ht="18">
      <c r="A86" s="8" t="s">
        <v>38</v>
      </c>
      <c r="B86" s="8"/>
      <c r="C86" s="33">
        <v>0</v>
      </c>
      <c r="D86" s="32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f t="shared" si="19"/>
        <v>0</v>
      </c>
      <c r="P86" s="33">
        <v>0</v>
      </c>
      <c r="Q86" s="33">
        <f t="shared" si="18"/>
        <v>0</v>
      </c>
      <c r="R86" s="98">
        <v>0</v>
      </c>
    </row>
    <row r="87" spans="1:19" s="5" customFormat="1" ht="18">
      <c r="A87" s="8" t="s">
        <v>58</v>
      </c>
      <c r="B87" s="8"/>
      <c r="C87" s="33">
        <v>3463.53</v>
      </c>
      <c r="D87" s="40">
        <v>317</v>
      </c>
      <c r="E87" s="33">
        <v>269.52</v>
      </c>
      <c r="F87" s="33">
        <v>9705.93</v>
      </c>
      <c r="G87" s="33">
        <v>23456.81</v>
      </c>
      <c r="H87" s="33">
        <v>0</v>
      </c>
      <c r="I87" s="33">
        <v>5670</v>
      </c>
      <c r="J87" s="33">
        <v>11392.71</v>
      </c>
      <c r="K87" s="33">
        <v>0</v>
      </c>
      <c r="L87" s="33">
        <v>3125</v>
      </c>
      <c r="M87" s="33">
        <v>404</v>
      </c>
      <c r="N87" s="33">
        <v>12093.97</v>
      </c>
      <c r="O87" s="33">
        <f t="shared" si="19"/>
        <v>69898.47</v>
      </c>
      <c r="P87" s="33">
        <v>78552</v>
      </c>
      <c r="Q87" s="33">
        <f t="shared" si="18"/>
        <v>-8653.5299999999988</v>
      </c>
      <c r="R87" s="98">
        <v>-0.11</v>
      </c>
    </row>
    <row r="88" spans="1:19" s="5" customFormat="1" ht="18">
      <c r="A88" s="29" t="s">
        <v>39</v>
      </c>
      <c r="B88" s="29"/>
      <c r="C88" s="35">
        <v>1483.66</v>
      </c>
      <c r="D88" s="34">
        <v>0</v>
      </c>
      <c r="E88" s="35">
        <v>0</v>
      </c>
      <c r="F88" s="35">
        <v>0</v>
      </c>
      <c r="G88" s="35">
        <v>0</v>
      </c>
      <c r="H88" s="35">
        <v>116</v>
      </c>
      <c r="I88" s="35">
        <v>0</v>
      </c>
      <c r="J88" s="35">
        <v>0</v>
      </c>
      <c r="K88" s="51">
        <v>80</v>
      </c>
      <c r="L88" s="35">
        <v>3205</v>
      </c>
      <c r="M88" s="35">
        <v>0</v>
      </c>
      <c r="N88" s="35">
        <v>0</v>
      </c>
      <c r="O88" s="35">
        <f t="shared" si="19"/>
        <v>4884.66</v>
      </c>
      <c r="P88" s="35">
        <v>4152</v>
      </c>
      <c r="Q88" s="35">
        <f t="shared" si="18"/>
        <v>732.65999999999985</v>
      </c>
      <c r="R88" s="106">
        <v>0.15</v>
      </c>
    </row>
    <row r="89" spans="1:19" s="5" customFormat="1" ht="16.2" customHeight="1">
      <c r="A89" s="31" t="s">
        <v>33</v>
      </c>
      <c r="B89" s="31"/>
      <c r="C89" s="36">
        <f t="shared" ref="C89:K89" si="20">SUM(C82:C88)</f>
        <v>6472.1900000000005</v>
      </c>
      <c r="D89" s="36">
        <f t="shared" si="20"/>
        <v>1502</v>
      </c>
      <c r="E89" s="36">
        <f t="shared" si="20"/>
        <v>1279.52</v>
      </c>
      <c r="F89" s="36">
        <f t="shared" si="20"/>
        <v>10856.18</v>
      </c>
      <c r="G89" s="36">
        <f t="shared" si="20"/>
        <v>24091.81</v>
      </c>
      <c r="H89" s="36">
        <f t="shared" si="20"/>
        <v>976</v>
      </c>
      <c r="I89" s="36">
        <f t="shared" si="20"/>
        <v>6774</v>
      </c>
      <c r="J89" s="36">
        <f t="shared" si="20"/>
        <v>12068.96</v>
      </c>
      <c r="K89" s="36">
        <f t="shared" si="20"/>
        <v>980</v>
      </c>
      <c r="L89" s="36">
        <f>SUM(L82:L88)</f>
        <v>7418</v>
      </c>
      <c r="M89" s="36">
        <f>SUM(M82:M88)</f>
        <v>1379</v>
      </c>
      <c r="N89" s="36">
        <f>SUM(N82:N88)</f>
        <v>12883.97</v>
      </c>
      <c r="O89" s="37">
        <f>SUM(O82:O88)</f>
        <v>86681.63</v>
      </c>
      <c r="P89" s="36">
        <f>SUM(P82:P88)</f>
        <v>93443</v>
      </c>
      <c r="Q89" s="37">
        <f t="shared" si="18"/>
        <v>-6761.3699999999953</v>
      </c>
      <c r="R89" s="100">
        <v>-7.0000000000000007E-2</v>
      </c>
    </row>
    <row r="90" spans="1:19" s="5" customFormat="1" ht="16.2" customHeight="1">
      <c r="A90" s="31" t="s">
        <v>40</v>
      </c>
      <c r="B90" s="31"/>
      <c r="C90" s="37">
        <f t="shared" ref="C90:Q90" si="21">SUM(C80+C89)</f>
        <v>13630.710000000001</v>
      </c>
      <c r="D90" s="37">
        <f t="shared" si="21"/>
        <v>9610.09</v>
      </c>
      <c r="E90" s="37">
        <f t="shared" si="21"/>
        <v>9623.27</v>
      </c>
      <c r="F90" s="37">
        <f t="shared" si="21"/>
        <v>17978.599999999999</v>
      </c>
      <c r="G90" s="37">
        <f t="shared" si="21"/>
        <v>33045.620000000003</v>
      </c>
      <c r="H90" s="37">
        <f t="shared" si="21"/>
        <v>13100.65</v>
      </c>
      <c r="I90" s="37">
        <f t="shared" si="21"/>
        <v>15501</v>
      </c>
      <c r="J90" s="37">
        <f t="shared" si="21"/>
        <v>22258.41</v>
      </c>
      <c r="K90" s="37">
        <f t="shared" si="21"/>
        <v>5801.7300000000005</v>
      </c>
      <c r="L90" s="37">
        <f t="shared" si="21"/>
        <v>15111</v>
      </c>
      <c r="M90" s="37">
        <f t="shared" si="21"/>
        <v>10440.84</v>
      </c>
      <c r="N90" s="37">
        <f t="shared" si="21"/>
        <v>20803.5</v>
      </c>
      <c r="O90" s="37">
        <f t="shared" si="21"/>
        <v>186905.41999999998</v>
      </c>
      <c r="P90" s="37">
        <f t="shared" si="21"/>
        <v>191974</v>
      </c>
      <c r="Q90" s="37">
        <f t="shared" si="21"/>
        <v>-5068.5799999999981</v>
      </c>
      <c r="R90" s="100">
        <v>-0.03</v>
      </c>
    </row>
    <row r="91" spans="1:19" s="5" customFormat="1" ht="16.2" customHeight="1">
      <c r="A91" s="31"/>
      <c r="B91" s="3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6"/>
      <c r="O91" s="37"/>
      <c r="P91" s="37"/>
      <c r="Q91" s="37"/>
      <c r="R91" s="100"/>
    </row>
    <row r="92" spans="1:19" s="5" customFormat="1" ht="15.6" customHeight="1">
      <c r="A92" s="31"/>
      <c r="B92" s="31"/>
      <c r="C92" s="52"/>
      <c r="D92" s="52"/>
      <c r="E92" s="52"/>
      <c r="F92" s="32"/>
      <c r="G92" s="32"/>
      <c r="H92" s="52" t="s">
        <v>41</v>
      </c>
      <c r="I92" s="52"/>
      <c r="J92" s="52"/>
      <c r="K92" s="32"/>
      <c r="L92" s="52"/>
      <c r="M92" s="52"/>
      <c r="N92" s="52"/>
      <c r="O92" s="50"/>
      <c r="P92" s="50"/>
      <c r="Q92" s="52"/>
      <c r="R92" s="39"/>
    </row>
    <row r="93" spans="1:19" s="5" customFormat="1" ht="18">
      <c r="A93" s="59" t="s">
        <v>83</v>
      </c>
      <c r="B93" s="8" t="s">
        <v>85</v>
      </c>
      <c r="C93" s="42">
        <v>603</v>
      </c>
      <c r="D93" s="42">
        <v>563</v>
      </c>
      <c r="E93" s="42">
        <v>488</v>
      </c>
      <c r="F93" s="42">
        <v>409</v>
      </c>
      <c r="G93" s="42">
        <v>0</v>
      </c>
      <c r="H93" s="42">
        <v>0</v>
      </c>
      <c r="I93" s="42">
        <v>241</v>
      </c>
      <c r="J93" s="42">
        <v>224</v>
      </c>
      <c r="K93" s="42">
        <v>891</v>
      </c>
      <c r="L93" s="42">
        <v>1090</v>
      </c>
      <c r="M93" s="42">
        <v>1032</v>
      </c>
      <c r="N93" s="42">
        <v>925</v>
      </c>
      <c r="O93" s="33">
        <f t="shared" ref="O93:O99" si="22">SUM(C93:N93)</f>
        <v>6466</v>
      </c>
      <c r="P93" s="42">
        <v>8807</v>
      </c>
      <c r="Q93" s="33">
        <f>SUM(O93-P93)</f>
        <v>-2341</v>
      </c>
      <c r="R93" s="95">
        <v>-0.27</v>
      </c>
    </row>
    <row r="94" spans="1:19" s="5" customFormat="1" ht="18">
      <c r="A94" s="60" t="s">
        <v>61</v>
      </c>
      <c r="B94" s="8" t="s">
        <v>62</v>
      </c>
      <c r="C94" s="42">
        <v>928</v>
      </c>
      <c r="D94" s="42">
        <v>1037</v>
      </c>
      <c r="E94" s="42">
        <v>1006</v>
      </c>
      <c r="F94" s="42">
        <v>760</v>
      </c>
      <c r="G94" s="42">
        <v>1539</v>
      </c>
      <c r="H94" s="42">
        <v>1256</v>
      </c>
      <c r="I94" s="42">
        <v>913</v>
      </c>
      <c r="J94" s="42">
        <v>913</v>
      </c>
      <c r="K94" s="42">
        <v>828</v>
      </c>
      <c r="L94" s="42">
        <v>1325</v>
      </c>
      <c r="M94" s="42">
        <v>978</v>
      </c>
      <c r="N94" s="42">
        <v>809</v>
      </c>
      <c r="O94" s="33">
        <f t="shared" si="22"/>
        <v>12292</v>
      </c>
      <c r="P94" s="42">
        <v>13433</v>
      </c>
      <c r="Q94" s="33">
        <f t="shared" ref="Q94:Q99" si="23">SUM(O94-P94)</f>
        <v>-1141</v>
      </c>
      <c r="R94" s="95">
        <v>-0.08</v>
      </c>
    </row>
    <row r="95" spans="1:19" s="5" customFormat="1" ht="18">
      <c r="A95" s="59" t="s">
        <v>67</v>
      </c>
      <c r="B95" s="8" t="s">
        <v>84</v>
      </c>
      <c r="C95" s="33">
        <v>0</v>
      </c>
      <c r="D95" s="72">
        <v>0</v>
      </c>
      <c r="E95" s="42">
        <v>405</v>
      </c>
      <c r="F95" s="42">
        <v>461</v>
      </c>
      <c r="G95" s="33">
        <v>580</v>
      </c>
      <c r="H95" s="33">
        <v>450</v>
      </c>
      <c r="I95" s="33">
        <v>494</v>
      </c>
      <c r="J95" s="42">
        <v>485</v>
      </c>
      <c r="K95" s="33">
        <v>483</v>
      </c>
      <c r="L95" s="33">
        <v>467</v>
      </c>
      <c r="M95" s="33">
        <v>495</v>
      </c>
      <c r="N95" s="33">
        <v>498</v>
      </c>
      <c r="O95" s="33">
        <f t="shared" si="22"/>
        <v>4818</v>
      </c>
      <c r="P95" s="33">
        <v>6510</v>
      </c>
      <c r="Q95" s="33">
        <f t="shared" si="23"/>
        <v>-1692</v>
      </c>
      <c r="R95" s="95">
        <v>-0.26</v>
      </c>
    </row>
    <row r="96" spans="1:19" s="5" customFormat="1" ht="18">
      <c r="A96" s="59" t="s">
        <v>83</v>
      </c>
      <c r="B96" s="8" t="s">
        <v>57</v>
      </c>
      <c r="C96" s="33">
        <v>390</v>
      </c>
      <c r="D96" s="72">
        <v>462</v>
      </c>
      <c r="E96" s="42">
        <v>298</v>
      </c>
      <c r="F96" s="42">
        <v>376</v>
      </c>
      <c r="G96" s="33">
        <v>628</v>
      </c>
      <c r="H96" s="33">
        <v>200</v>
      </c>
      <c r="I96" s="33">
        <v>730</v>
      </c>
      <c r="J96" s="42">
        <v>1254</v>
      </c>
      <c r="K96" s="33">
        <v>1024</v>
      </c>
      <c r="L96" s="33">
        <v>893</v>
      </c>
      <c r="M96" s="33">
        <v>678</v>
      </c>
      <c r="N96" s="33">
        <v>1026</v>
      </c>
      <c r="O96" s="33">
        <f t="shared" si="22"/>
        <v>7959</v>
      </c>
      <c r="P96" s="33">
        <v>6606</v>
      </c>
      <c r="Q96" s="33">
        <f t="shared" si="23"/>
        <v>1353</v>
      </c>
      <c r="R96" s="95">
        <v>0.17</v>
      </c>
    </row>
    <row r="97" spans="1:19" s="5" customFormat="1" ht="18">
      <c r="A97" s="59" t="s">
        <v>81</v>
      </c>
      <c r="B97" s="8"/>
      <c r="C97" s="33">
        <v>471</v>
      </c>
      <c r="D97" s="72">
        <v>74</v>
      </c>
      <c r="E97" s="42">
        <v>805</v>
      </c>
      <c r="F97" s="42">
        <v>718</v>
      </c>
      <c r="G97" s="33">
        <v>946</v>
      </c>
      <c r="H97" s="33">
        <v>622</v>
      </c>
      <c r="I97" s="33">
        <v>758</v>
      </c>
      <c r="J97" s="42">
        <v>812</v>
      </c>
      <c r="K97" s="33">
        <v>267</v>
      </c>
      <c r="L97" s="33">
        <v>446</v>
      </c>
      <c r="M97" s="33">
        <v>437</v>
      </c>
      <c r="N97" s="33">
        <v>482</v>
      </c>
      <c r="O97" s="33">
        <f t="shared" si="22"/>
        <v>6838</v>
      </c>
      <c r="P97" s="33">
        <v>10486</v>
      </c>
      <c r="Q97" s="33">
        <f t="shared" si="23"/>
        <v>-3648</v>
      </c>
      <c r="R97" s="95">
        <v>-0.35</v>
      </c>
    </row>
    <row r="98" spans="1:19" s="5" customFormat="1" ht="18">
      <c r="A98" s="59" t="s">
        <v>80</v>
      </c>
      <c r="B98" s="8"/>
      <c r="C98" s="63">
        <v>1168</v>
      </c>
      <c r="D98" s="73">
        <v>1297</v>
      </c>
      <c r="E98" s="40">
        <v>1053</v>
      </c>
      <c r="F98" s="42">
        <v>1192</v>
      </c>
      <c r="G98" s="33">
        <v>1317</v>
      </c>
      <c r="H98" s="33">
        <v>1894</v>
      </c>
      <c r="I98" s="33">
        <v>1498</v>
      </c>
      <c r="J98" s="42">
        <v>1321</v>
      </c>
      <c r="K98" s="33">
        <v>849</v>
      </c>
      <c r="L98" s="33">
        <v>1463</v>
      </c>
      <c r="M98" s="33">
        <v>1037</v>
      </c>
      <c r="N98" s="33">
        <v>422</v>
      </c>
      <c r="O98" s="33">
        <f t="shared" si="22"/>
        <v>14511</v>
      </c>
      <c r="P98" s="63">
        <v>16391</v>
      </c>
      <c r="Q98" s="33">
        <f t="shared" si="23"/>
        <v>-1880</v>
      </c>
      <c r="R98" s="95">
        <v>-0.14000000000000001</v>
      </c>
    </row>
    <row r="99" spans="1:19" s="5" customFormat="1" ht="15.6" customHeight="1">
      <c r="A99" s="59" t="s">
        <v>79</v>
      </c>
      <c r="B99" s="8"/>
      <c r="C99" s="63">
        <v>1277</v>
      </c>
      <c r="D99" s="73">
        <v>1161</v>
      </c>
      <c r="E99" s="40">
        <v>1336</v>
      </c>
      <c r="F99" s="42">
        <v>1467</v>
      </c>
      <c r="G99" s="33">
        <v>1371</v>
      </c>
      <c r="H99" s="33">
        <v>1823</v>
      </c>
      <c r="I99" s="33">
        <v>1318</v>
      </c>
      <c r="J99" s="42">
        <v>1037</v>
      </c>
      <c r="K99" s="33">
        <v>1145</v>
      </c>
      <c r="L99" s="33">
        <v>801</v>
      </c>
      <c r="M99" s="33">
        <v>1384</v>
      </c>
      <c r="N99" s="33">
        <v>1069</v>
      </c>
      <c r="O99" s="33">
        <f t="shared" si="22"/>
        <v>15189</v>
      </c>
      <c r="P99" s="63">
        <v>17255</v>
      </c>
      <c r="Q99" s="33">
        <f t="shared" si="23"/>
        <v>-2066</v>
      </c>
      <c r="R99" s="95">
        <v>-0.12</v>
      </c>
    </row>
    <row r="100" spans="1:19" s="5" customFormat="1" ht="15.6" customHeight="1">
      <c r="A100" s="59" t="s">
        <v>89</v>
      </c>
      <c r="B100" s="31"/>
      <c r="C100" s="83">
        <v>0</v>
      </c>
      <c r="D100" s="83">
        <v>0</v>
      </c>
      <c r="E100" s="83">
        <v>0</v>
      </c>
      <c r="F100" s="43">
        <v>0</v>
      </c>
      <c r="G100" s="43">
        <v>0</v>
      </c>
      <c r="H100" s="83">
        <v>0</v>
      </c>
      <c r="I100" s="83">
        <v>0</v>
      </c>
      <c r="J100" s="83">
        <v>0</v>
      </c>
      <c r="K100" s="43">
        <v>0</v>
      </c>
      <c r="L100" s="83">
        <v>0</v>
      </c>
      <c r="M100" s="83">
        <v>0</v>
      </c>
      <c r="N100" s="83">
        <v>682</v>
      </c>
      <c r="O100" s="35">
        <f>SUM(C100:N100)</f>
        <v>682</v>
      </c>
      <c r="P100" s="53">
        <v>0</v>
      </c>
      <c r="Q100" s="35">
        <f>SUM(O100-P100)</f>
        <v>682</v>
      </c>
      <c r="R100" s="96">
        <v>682</v>
      </c>
    </row>
    <row r="101" spans="1:19" s="5" customFormat="1" ht="19.5" customHeight="1">
      <c r="A101" s="31" t="s">
        <v>65</v>
      </c>
      <c r="B101" s="31"/>
      <c r="C101" s="37">
        <f t="shared" ref="C101:N101" si="24">SUM(C93:C100)</f>
        <v>4837</v>
      </c>
      <c r="D101" s="37">
        <f t="shared" si="24"/>
        <v>4594</v>
      </c>
      <c r="E101" s="37">
        <f t="shared" si="24"/>
        <v>5391</v>
      </c>
      <c r="F101" s="37">
        <f t="shared" si="24"/>
        <v>5383</v>
      </c>
      <c r="G101" s="37">
        <f t="shared" si="24"/>
        <v>6381</v>
      </c>
      <c r="H101" s="37">
        <f t="shared" si="24"/>
        <v>6245</v>
      </c>
      <c r="I101" s="37">
        <f t="shared" si="24"/>
        <v>5952</v>
      </c>
      <c r="J101" s="37">
        <f t="shared" si="24"/>
        <v>6046</v>
      </c>
      <c r="K101" s="37">
        <f t="shared" si="24"/>
        <v>5487</v>
      </c>
      <c r="L101" s="37">
        <f t="shared" si="24"/>
        <v>6485</v>
      </c>
      <c r="M101" s="37">
        <f t="shared" si="24"/>
        <v>6041</v>
      </c>
      <c r="N101" s="37">
        <f t="shared" si="24"/>
        <v>5913</v>
      </c>
      <c r="O101" s="37">
        <f>SUM(O93:O100)</f>
        <v>68755</v>
      </c>
      <c r="P101" s="37">
        <f>SUM(P93:P100)</f>
        <v>79488</v>
      </c>
      <c r="Q101" s="37">
        <f>SUM(Q93:Q100)</f>
        <v>-10733</v>
      </c>
      <c r="R101" s="84">
        <v>-0.14000000000000001</v>
      </c>
      <c r="S101" s="61"/>
    </row>
    <row r="102" spans="1:19">
      <c r="A102" s="28" t="s">
        <v>70</v>
      </c>
      <c r="B102" s="28"/>
      <c r="C102" s="68"/>
      <c r="D102" s="54"/>
      <c r="E102" s="38"/>
      <c r="F102" s="55"/>
      <c r="G102" s="56"/>
      <c r="H102" s="56"/>
      <c r="I102" s="56"/>
      <c r="J102" s="56"/>
      <c r="K102" s="56"/>
      <c r="L102" s="56"/>
      <c r="M102" s="56"/>
      <c r="N102" s="56"/>
      <c r="O102" s="88"/>
      <c r="P102" s="54"/>
      <c r="Q102" s="56"/>
      <c r="R102" s="38"/>
    </row>
    <row r="103" spans="1:19" ht="17.850000000000001" customHeight="1">
      <c r="A103" s="64"/>
      <c r="B103" s="1"/>
      <c r="C103" s="69"/>
      <c r="D103" s="69"/>
      <c r="F103" s="70"/>
      <c r="G103" s="65"/>
      <c r="H103" s="65"/>
      <c r="I103" s="65"/>
      <c r="J103" s="65"/>
      <c r="K103" s="65"/>
      <c r="L103" s="65"/>
      <c r="M103" s="65"/>
      <c r="N103" s="65"/>
      <c r="O103" s="89"/>
      <c r="P103" s="69"/>
      <c r="Q103" s="65"/>
    </row>
    <row r="104" spans="1:19">
      <c r="A104" s="2" t="s">
        <v>87</v>
      </c>
      <c r="C104" s="69"/>
      <c r="D104" s="69"/>
      <c r="E104" s="69"/>
      <c r="F104" s="70"/>
      <c r="G104" s="65"/>
      <c r="H104" s="65"/>
      <c r="I104" s="65"/>
      <c r="J104" s="65"/>
      <c r="K104" s="65"/>
      <c r="L104" s="65"/>
      <c r="M104" s="65"/>
      <c r="N104" s="65"/>
      <c r="O104" s="89"/>
      <c r="P104" s="69"/>
      <c r="Q104" s="65"/>
    </row>
    <row r="105" spans="1:19">
      <c r="C105" s="69"/>
      <c r="D105" s="69"/>
      <c r="E105" s="69"/>
      <c r="F105" s="70"/>
      <c r="G105" s="65"/>
      <c r="H105" s="65"/>
      <c r="I105" s="65"/>
      <c r="J105" s="65"/>
      <c r="K105" s="65"/>
      <c r="L105" s="65"/>
      <c r="M105" s="65"/>
      <c r="N105" s="65"/>
      <c r="O105" s="89"/>
      <c r="P105" s="69" t="s">
        <v>82</v>
      </c>
      <c r="Q105" s="65"/>
    </row>
    <row r="106" spans="1:19">
      <c r="C106" s="69"/>
      <c r="D106" s="69"/>
      <c r="E106" s="69"/>
      <c r="F106" s="70"/>
      <c r="G106" s="65"/>
      <c r="H106" s="65"/>
      <c r="I106" s="65"/>
      <c r="J106" s="65"/>
      <c r="K106" s="65"/>
      <c r="L106" s="65"/>
      <c r="M106" s="65"/>
      <c r="N106" s="65"/>
      <c r="O106" s="89"/>
      <c r="P106" s="69"/>
      <c r="Q106" s="65"/>
    </row>
    <row r="107" spans="1:19">
      <c r="C107" s="69"/>
      <c r="D107" s="69"/>
      <c r="E107" s="69"/>
      <c r="F107" s="70"/>
      <c r="G107" s="65"/>
      <c r="H107" s="65"/>
      <c r="I107" s="65"/>
      <c r="J107" s="65"/>
      <c r="K107" s="65"/>
      <c r="L107" s="65"/>
      <c r="M107" s="65"/>
      <c r="N107" s="65"/>
      <c r="O107" s="89"/>
      <c r="P107" s="69"/>
      <c r="Q107" s="65"/>
    </row>
    <row r="108" spans="1:19">
      <c r="C108" s="69"/>
      <c r="D108" s="69"/>
      <c r="E108" s="69"/>
      <c r="F108" s="70"/>
      <c r="G108" s="65"/>
      <c r="H108" s="65"/>
      <c r="I108" s="65"/>
      <c r="J108" s="65"/>
      <c r="K108" s="65"/>
      <c r="L108" s="65"/>
      <c r="M108" s="65"/>
      <c r="N108" s="65"/>
      <c r="O108" s="89"/>
      <c r="P108" s="69"/>
      <c r="Q108" s="65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2019-01-16T17:10:14Z</cp:lastPrinted>
  <dcterms:created xsi:type="dcterms:W3CDTF">2000-02-08T18:12:04Z</dcterms:created>
  <dcterms:modified xsi:type="dcterms:W3CDTF">2023-12-04T19:23:05Z</dcterms:modified>
</cp:coreProperties>
</file>