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'2001'!$A$1:$R$99</definedName>
  </definedNames>
  <calcPr calcId="124519"/>
</workbook>
</file>

<file path=xl/calcChain.xml><?xml version="1.0" encoding="utf-8"?>
<calcChain xmlns="http://schemas.openxmlformats.org/spreadsheetml/2006/main">
  <c r="Q86" i="7"/>
  <c r="O86"/>
  <c r="N86"/>
  <c r="Q76"/>
  <c r="Q74"/>
  <c r="Q73"/>
  <c r="O76"/>
  <c r="O74"/>
  <c r="O73"/>
  <c r="N97"/>
  <c r="N85"/>
  <c r="N76"/>
  <c r="N71"/>
  <c r="N39"/>
  <c r="N23"/>
  <c r="N12"/>
  <c r="P76"/>
  <c r="C76"/>
  <c r="D76"/>
  <c r="E76"/>
  <c r="F76"/>
  <c r="G76"/>
  <c r="H76"/>
  <c r="I76"/>
  <c r="J76"/>
  <c r="K76"/>
  <c r="L76"/>
  <c r="M76"/>
  <c r="O75"/>
  <c r="M71"/>
  <c r="M41"/>
  <c r="M39"/>
  <c r="M23"/>
  <c r="M12"/>
  <c r="M97"/>
  <c r="M85"/>
  <c r="L97"/>
  <c r="K97"/>
  <c r="J97"/>
  <c r="I97"/>
  <c r="L71"/>
  <c r="L41"/>
  <c r="K41"/>
  <c r="L86"/>
  <c r="L39"/>
  <c r="L23"/>
  <c r="L12"/>
  <c r="K12"/>
  <c r="J12"/>
  <c r="I12"/>
  <c r="L85"/>
  <c r="K86"/>
  <c r="N41" l="1"/>
  <c r="O41" s="1"/>
  <c r="Q75"/>
  <c r="M86"/>
  <c r="K71"/>
  <c r="K39"/>
  <c r="K23"/>
  <c r="K85"/>
  <c r="J86"/>
  <c r="J71" l="1"/>
  <c r="J39"/>
  <c r="J23"/>
  <c r="I86"/>
  <c r="P12"/>
  <c r="J41" l="1"/>
  <c r="J85"/>
  <c r="I71"/>
  <c r="I41"/>
  <c r="I39"/>
  <c r="I23"/>
  <c r="I85"/>
  <c r="H86"/>
  <c r="H71"/>
  <c r="H39"/>
  <c r="H23"/>
  <c r="H41" s="1"/>
  <c r="H12"/>
  <c r="H85"/>
  <c r="H97"/>
  <c r="G86"/>
  <c r="G71"/>
  <c r="G39"/>
  <c r="G23"/>
  <c r="G41" s="1"/>
  <c r="G12"/>
  <c r="G85"/>
  <c r="G97"/>
  <c r="O69"/>
  <c r="F86"/>
  <c r="F71"/>
  <c r="F39"/>
  <c r="F41" s="1"/>
  <c r="F23"/>
  <c r="F85"/>
  <c r="F12" l="1"/>
  <c r="F97"/>
  <c r="E86"/>
  <c r="E97"/>
  <c r="E85"/>
  <c r="E39"/>
  <c r="E23"/>
  <c r="E41" s="1"/>
  <c r="E12"/>
  <c r="E71"/>
  <c r="D71"/>
  <c r="D39"/>
  <c r="D41" s="1"/>
  <c r="D23"/>
  <c r="D97"/>
  <c r="D12"/>
  <c r="D85"/>
  <c r="P71"/>
  <c r="D86" l="1"/>
  <c r="O70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P85"/>
  <c r="Q70"/>
  <c r="C71"/>
  <c r="P39"/>
  <c r="P23"/>
  <c r="P86" l="1"/>
  <c r="P41"/>
  <c r="Q41" s="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C85"/>
  <c r="C86" s="1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71"/>
  <c r="Q26"/>
  <c r="Q39" s="1"/>
</calcChain>
</file>

<file path=xl/sharedStrings.xml><?xml version="1.0" encoding="utf-8"?>
<sst xmlns="http://schemas.openxmlformats.org/spreadsheetml/2006/main" count="126" uniqueCount="89">
  <si>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</si>
  <si>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</si>
  <si>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</si>
  <si>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</si>
  <si>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</si>
  <si>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</si>
  <si>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</si>
  <si>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</si>
  <si>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</si>
  <si>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</si>
  <si>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</si>
  <si>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</si>
  <si>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</si>
  <si>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</si>
  <si>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</si>
  <si>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</si>
  <si>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</si>
  <si>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</si>
  <si>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</si>
  <si>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</si>
  <si>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</si>
  <si>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</si>
  <si>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</si>
  <si>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</si>
  <si>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</si>
  <si>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</si>
  <si>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</si>
  <si>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</si>
  <si>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</si>
  <si>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</si>
  <si>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</si>
  <si>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</si>
  <si>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</si>
  <si>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</si>
  <si>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</si>
  <si>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</si>
  <si>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</si>
  <si>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</si>
  <si>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</si>
  <si>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</si>
  <si>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</si>
  <si>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</si>
  <si>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</si>
  <si>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</si>
  <si>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</si>
  <si>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</si>
  <si>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</si>
  <si>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</si>
  <si>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</si>
  <si>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</si>
  <si>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</si>
  <si>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</si>
  <si>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</si>
  <si>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</si>
  <si>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</si>
  <si>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</si>
  <si>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</si>
  <si>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</si>
  <si>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</si>
  <si>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</si>
  <si>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</si>
  <si>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</si>
  <si>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</si>
  <si>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</si>
  <si>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</si>
  <si>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</si>
  <si>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</si>
  <si>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</si>
  <si>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</si>
  <si>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</si>
  <si>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</si>
  <si>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</si>
  <si>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</si>
  <si>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</si>
  <si>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</si>
  <si>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</si>
  <si>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</si>
  <si>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</si>
  <si>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</si>
  <si>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</si>
  <si>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2021</t>
  </si>
  <si>
    <t>20-21</t>
  </si>
  <si>
    <t>#46-3*</t>
  </si>
  <si>
    <t>*Vehicle #46-3 odometer was fixed in April</t>
  </si>
  <si>
    <t>MORRISVILLE POLICE DEPARTMENT MONTHLY REPORT 2021</t>
  </si>
  <si>
    <t>2015FORD   #46-09**</t>
  </si>
  <si>
    <t>December 2021</t>
  </si>
  <si>
    <t>**Vehicle  #46-9 out of service</t>
  </si>
  <si>
    <t>2014FORD   #46-05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</si>
</sst>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5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b/>
      <i/>
      <sz val="14"/>
      <color rgb="FFFF0000"/>
      <name val="Bookman Old Style"/>
      <family val="1"/>
    </font>
    <font>
      <sz val="12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17" fontId="12" fillId="0" borderId="0" xfId="0" applyNumberFormat="1" applyFont="1"/>
    <xf numFmtId="0" fontId="21" fillId="0" borderId="0" xfId="0" applyFont="1" applyAlignment="1">
      <alignment horizontal="center"/>
    </xf>
    <xf numFmtId="3" fontId="16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3" fontId="29" fillId="0" borderId="0" xfId="0" applyNumberFormat="1" applyFont="1"/>
    <xf numFmtId="3" fontId="29" fillId="0" borderId="0" xfId="0" applyNumberFormat="1" applyFont="1" applyProtection="1">
      <protection locked="0"/>
    </xf>
    <xf numFmtId="3" fontId="28" fillId="0" borderId="1" xfId="0" applyNumberFormat="1" applyFont="1" applyBorder="1"/>
    <xf numFmtId="3" fontId="28" fillId="0" borderId="0" xfId="0" applyNumberFormat="1" applyFont="1"/>
    <xf numFmtId="3" fontId="30" fillId="0" borderId="1" xfId="0" applyNumberFormat="1" applyFont="1" applyBorder="1"/>
    <xf numFmtId="3" fontId="30" fillId="0" borderId="0" xfId="0" applyNumberFormat="1" applyFont="1"/>
    <xf numFmtId="3" fontId="31" fillId="0" borderId="0" xfId="0" applyNumberFormat="1" applyFont="1" applyProtection="1">
      <protection locked="0"/>
    </xf>
    <xf numFmtId="3" fontId="27" fillId="0" borderId="0" xfId="0" applyNumberFormat="1" applyFont="1" applyAlignment="1">
      <alignment horizontal="center"/>
    </xf>
    <xf numFmtId="3" fontId="29" fillId="0" borderId="0" xfId="0" applyNumberFormat="1" applyFont="1" applyProtection="1"/>
    <xf numFmtId="3" fontId="29" fillId="0" borderId="1" xfId="0" applyNumberFormat="1" applyFont="1" applyBorder="1" applyProtection="1"/>
    <xf numFmtId="3" fontId="29" fillId="0" borderId="0" xfId="0" applyNumberFormat="1" applyFont="1" applyAlignment="1" applyProtection="1">
      <alignment horizontal="right"/>
    </xf>
    <xf numFmtId="3" fontId="29" fillId="0" borderId="1" xfId="0" applyNumberFormat="1" applyFont="1" applyBorder="1"/>
    <xf numFmtId="3" fontId="29" fillId="0" borderId="1" xfId="0" applyNumberFormat="1" applyFont="1" applyBorder="1" applyAlignment="1">
      <alignment horizontal="center"/>
    </xf>
    <xf numFmtId="3" fontId="29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0" xfId="0" applyFont="1"/>
    <xf numFmtId="3" fontId="33" fillId="0" borderId="0" xfId="0" applyNumberFormat="1" applyFont="1" applyProtection="1">
      <protection locked="0"/>
    </xf>
    <xf numFmtId="3" fontId="32" fillId="0" borderId="0" xfId="0" applyNumberFormat="1" applyFont="1" applyProtection="1">
      <protection locked="0"/>
    </xf>
    <xf numFmtId="3" fontId="34" fillId="0" borderId="0" xfId="0" applyNumberFormat="1" applyFont="1" applyProtection="1">
      <protection locked="0"/>
    </xf>
    <xf numFmtId="1" fontId="25" fillId="0" borderId="0" xfId="0" applyNumberFormat="1" applyFont="1"/>
    <xf numFmtId="1" fontId="25" fillId="0" borderId="0" xfId="0" applyNumberFormat="1" applyFont="1" applyAlignment="1">
      <alignment horizontal="centerContinuous"/>
    </xf>
    <xf numFmtId="0" fontId="28" fillId="0" borderId="0" xfId="0" applyFont="1"/>
    <xf numFmtId="3" fontId="29" fillId="0" borderId="0" xfId="0" applyNumberFormat="1" applyFont="1" applyAlignment="1">
      <alignment horizontal="center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 applyAlignment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2" applyFont="1" applyProtection="1">
      <protection locked="0"/>
    </xf>
    <xf numFmtId="3" fontId="16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3" fontId="12" fillId="0" borderId="0" xfId="0" applyNumberFormat="1" applyFont="1" applyAlignment="1" applyProtection="1">
      <alignment horizontal="center"/>
    </xf>
    <xf numFmtId="3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0284928"/>
        <c:axId val="130946176"/>
      </c:barChart>
      <c:catAx>
        <c:axId val="1302849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46176"/>
        <c:crosses val="autoZero"/>
        <c:lblAlgn val="ctr"/>
        <c:lblOffset val="100"/>
        <c:tickLblSkip val="1"/>
        <c:tickMarkSkip val="1"/>
      </c:catAx>
      <c:valAx>
        <c:axId val="130946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84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62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J76" sqref="J76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93" customWidth="1"/>
    <col min="15" max="15" width="9.3984375" style="93" customWidth="1"/>
    <col min="16" max="16" width="9.8984375" style="1" customWidth="1"/>
    <col min="17" max="17" width="10.09765625" style="93" customWidth="1"/>
    <col min="18" max="18" width="11.8984375" style="1" customWidth="1"/>
    <col min="19" max="16384" width="9" style="1"/>
  </cols>
  <sheetData>
    <row r="1" spans="1:18" ht="21.6" customHeight="1">
      <c r="A1" s="130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6"/>
    </row>
    <row r="2" spans="1:18" ht="18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3"/>
      <c r="O2" s="73"/>
      <c r="P2" s="71"/>
      <c r="Q2" s="73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74"/>
      <c r="O3" s="75"/>
      <c r="P3" s="19"/>
      <c r="Q3" s="97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4"/>
      <c r="O4" s="75"/>
      <c r="P4" s="19"/>
      <c r="Q4" s="97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0"/>
      <c r="H5" s="54" t="s">
        <v>86</v>
      </c>
      <c r="I5" s="55"/>
      <c r="J5" s="70"/>
      <c r="K5" s="6"/>
      <c r="L5" s="6"/>
      <c r="M5" s="6"/>
      <c r="N5" s="74"/>
      <c r="O5" s="75"/>
      <c r="P5" s="19"/>
      <c r="Q5" s="97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76"/>
      <c r="O6" s="77"/>
      <c r="P6" s="57"/>
      <c r="Q6" s="98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76"/>
      <c r="O7" s="77"/>
      <c r="P7" s="57"/>
      <c r="Q7" s="98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116"/>
      <c r="O8" s="63" t="s">
        <v>44</v>
      </c>
      <c r="P8" s="63" t="s">
        <v>44</v>
      </c>
      <c r="Q8" s="63" t="s">
        <v>74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17" t="s">
        <v>56</v>
      </c>
      <c r="O9" s="114" t="s">
        <v>80</v>
      </c>
      <c r="P9" s="64">
        <v>2020</v>
      </c>
      <c r="Q9" s="114" t="s">
        <v>81</v>
      </c>
      <c r="R9" s="118" t="s">
        <v>62</v>
      </c>
    </row>
    <row r="10" spans="1:18" s="3" customFormat="1" ht="18">
      <c r="A10" s="6" t="s">
        <v>43</v>
      </c>
      <c r="B10" s="6"/>
      <c r="C10" s="21">
        <v>348</v>
      </c>
      <c r="D10" s="20">
        <v>318</v>
      </c>
      <c r="E10" s="20">
        <v>358</v>
      </c>
      <c r="F10" s="21">
        <v>377</v>
      </c>
      <c r="G10" s="21">
        <v>380</v>
      </c>
      <c r="H10" s="21">
        <v>353</v>
      </c>
      <c r="I10" s="20">
        <v>428</v>
      </c>
      <c r="J10" s="21">
        <v>442</v>
      </c>
      <c r="K10" s="21">
        <v>412</v>
      </c>
      <c r="L10" s="21">
        <v>443</v>
      </c>
      <c r="M10" s="21">
        <v>397</v>
      </c>
      <c r="N10" s="102">
        <v>416</v>
      </c>
      <c r="O10" s="21">
        <f>SUM(C10:N10)</f>
        <v>4672</v>
      </c>
      <c r="P10" s="21">
        <v>4442</v>
      </c>
      <c r="Q10" s="21">
        <f>SUM(O10-P10)</f>
        <v>230</v>
      </c>
      <c r="R10" s="104">
        <v>0.05</v>
      </c>
    </row>
    <row r="11" spans="1:18" s="3" customFormat="1" ht="18">
      <c r="A11" s="17" t="s">
        <v>6</v>
      </c>
      <c r="B11" s="17"/>
      <c r="C11" s="23">
        <v>482</v>
      </c>
      <c r="D11" s="22">
        <v>477</v>
      </c>
      <c r="E11" s="23">
        <v>611</v>
      </c>
      <c r="F11" s="23">
        <v>472</v>
      </c>
      <c r="G11" s="23">
        <v>547</v>
      </c>
      <c r="H11" s="23">
        <v>558</v>
      </c>
      <c r="I11" s="23">
        <v>603</v>
      </c>
      <c r="J11" s="23">
        <v>526</v>
      </c>
      <c r="K11" s="23">
        <v>456</v>
      </c>
      <c r="L11" s="23">
        <v>503</v>
      </c>
      <c r="M11" s="23">
        <v>400</v>
      </c>
      <c r="N11" s="107">
        <v>369</v>
      </c>
      <c r="O11" s="23">
        <f>SUM(C11:N11)</f>
        <v>6004</v>
      </c>
      <c r="P11" s="23">
        <v>5593</v>
      </c>
      <c r="Q11" s="23">
        <f>SUM(O11-P11)</f>
        <v>411</v>
      </c>
      <c r="R11" s="105">
        <v>7.0000000000000007E-2</v>
      </c>
    </row>
    <row r="12" spans="1:18" s="3" customFormat="1" ht="18">
      <c r="A12" s="19" t="s">
        <v>7</v>
      </c>
      <c r="B12" s="19"/>
      <c r="C12" s="24">
        <f t="shared" ref="C12:N12" si="0">SUM(C10:C11)</f>
        <v>830</v>
      </c>
      <c r="D12" s="24">
        <f t="shared" si="0"/>
        <v>795</v>
      </c>
      <c r="E12" s="24">
        <f t="shared" si="0"/>
        <v>969</v>
      </c>
      <c r="F12" s="24">
        <f t="shared" si="0"/>
        <v>849</v>
      </c>
      <c r="G12" s="24">
        <f t="shared" si="0"/>
        <v>927</v>
      </c>
      <c r="H12" s="24">
        <f t="shared" si="0"/>
        <v>911</v>
      </c>
      <c r="I12" s="24">
        <f t="shared" si="0"/>
        <v>1031</v>
      </c>
      <c r="J12" s="24">
        <f t="shared" si="0"/>
        <v>968</v>
      </c>
      <c r="K12" s="24">
        <f t="shared" si="0"/>
        <v>868</v>
      </c>
      <c r="L12" s="24">
        <f t="shared" si="0"/>
        <v>946</v>
      </c>
      <c r="M12" s="24">
        <f t="shared" si="0"/>
        <v>797</v>
      </c>
      <c r="N12" s="24">
        <f t="shared" si="0"/>
        <v>785</v>
      </c>
      <c r="O12" s="25">
        <f>+SUM(O10+O11)</f>
        <v>10676</v>
      </c>
      <c r="P12" s="25">
        <f>SUM(P10:P11)</f>
        <v>10035</v>
      </c>
      <c r="Q12" s="25">
        <f>+SUM(Q10+Q11)</f>
        <v>641</v>
      </c>
      <c r="R12" s="119">
        <v>0.06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0"/>
      <c r="O13" s="81"/>
      <c r="P13" s="65"/>
      <c r="Q13" s="99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0"/>
      <c r="O14" s="81"/>
      <c r="P14" s="27"/>
      <c r="Q14" s="81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>
        <v>0</v>
      </c>
      <c r="N15" s="102">
        <v>0</v>
      </c>
      <c r="O15" s="21">
        <f>SUM(C15:N15)</f>
        <v>0</v>
      </c>
      <c r="P15" s="21">
        <v>0</v>
      </c>
      <c r="Q15" s="21">
        <f t="shared" ref="Q15:Q22" si="1">SUM(O15-P15)</f>
        <v>0</v>
      </c>
      <c r="R15" s="120">
        <v>0</v>
      </c>
    </row>
    <row r="16" spans="1:18" s="3" customFormat="1" ht="18">
      <c r="A16" s="6" t="s">
        <v>9</v>
      </c>
      <c r="B16" s="6"/>
      <c r="C16" s="21">
        <v>0</v>
      </c>
      <c r="D16" s="20">
        <v>1</v>
      </c>
      <c r="E16" s="21">
        <v>0</v>
      </c>
      <c r="F16" s="21">
        <v>0</v>
      </c>
      <c r="G16" s="21">
        <v>1</v>
      </c>
      <c r="H16" s="21">
        <v>0</v>
      </c>
      <c r="I16" s="20">
        <v>0</v>
      </c>
      <c r="J16" s="21">
        <v>1</v>
      </c>
      <c r="K16" s="21">
        <v>0</v>
      </c>
      <c r="L16" s="21">
        <v>1</v>
      </c>
      <c r="M16" s="21">
        <v>0</v>
      </c>
      <c r="N16" s="102">
        <v>0</v>
      </c>
      <c r="O16" s="21">
        <f t="shared" ref="O16:O22" si="2">SUM(C16:N16)</f>
        <v>4</v>
      </c>
      <c r="P16" s="21">
        <v>0</v>
      </c>
      <c r="Q16" s="21">
        <f t="shared" si="1"/>
        <v>4</v>
      </c>
      <c r="R16" s="104">
        <v>4</v>
      </c>
    </row>
    <row r="17" spans="1:18" s="3" customFormat="1" ht="18">
      <c r="A17" s="6" t="s">
        <v>12</v>
      </c>
      <c r="B17" s="6"/>
      <c r="C17" s="21">
        <v>1</v>
      </c>
      <c r="D17" s="20">
        <v>0</v>
      </c>
      <c r="E17" s="21">
        <v>0</v>
      </c>
      <c r="F17" s="21">
        <v>0</v>
      </c>
      <c r="G17" s="21">
        <v>0</v>
      </c>
      <c r="H17" s="21">
        <v>2</v>
      </c>
      <c r="I17" s="20">
        <v>0</v>
      </c>
      <c r="J17" s="21">
        <v>1</v>
      </c>
      <c r="K17" s="21">
        <v>0</v>
      </c>
      <c r="L17" s="21">
        <v>2</v>
      </c>
      <c r="M17" s="21">
        <v>0</v>
      </c>
      <c r="N17" s="102">
        <v>0</v>
      </c>
      <c r="O17" s="21">
        <f t="shared" si="2"/>
        <v>6</v>
      </c>
      <c r="P17" s="21">
        <v>7</v>
      </c>
      <c r="Q17" s="21">
        <f t="shared" si="1"/>
        <v>-1</v>
      </c>
      <c r="R17" s="104">
        <v>-0.14000000000000001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0</v>
      </c>
      <c r="F18" s="21">
        <v>2</v>
      </c>
      <c r="G18" s="21">
        <v>2</v>
      </c>
      <c r="H18" s="21">
        <v>0</v>
      </c>
      <c r="I18" s="20">
        <v>1</v>
      </c>
      <c r="J18" s="21">
        <v>1</v>
      </c>
      <c r="K18" s="21">
        <v>0</v>
      </c>
      <c r="L18" s="21">
        <v>0</v>
      </c>
      <c r="M18" s="21">
        <v>2</v>
      </c>
      <c r="N18" s="102">
        <v>2</v>
      </c>
      <c r="O18" s="21">
        <f t="shared" si="2"/>
        <v>10</v>
      </c>
      <c r="P18" s="21">
        <v>3</v>
      </c>
      <c r="Q18" s="21">
        <f t="shared" si="1"/>
        <v>7</v>
      </c>
      <c r="R18" s="104">
        <v>0.7</v>
      </c>
    </row>
    <row r="19" spans="1:18" s="3" customFormat="1" ht="18">
      <c r="A19" s="6" t="s">
        <v>13</v>
      </c>
      <c r="B19" s="6"/>
      <c r="C19" s="21">
        <v>0</v>
      </c>
      <c r="D19" s="20">
        <v>2</v>
      </c>
      <c r="E19" s="21">
        <v>2</v>
      </c>
      <c r="F19" s="21">
        <v>1</v>
      </c>
      <c r="G19" s="21">
        <v>1</v>
      </c>
      <c r="H19" s="21">
        <v>0</v>
      </c>
      <c r="I19" s="20">
        <v>0</v>
      </c>
      <c r="J19" s="21">
        <v>1</v>
      </c>
      <c r="K19" s="21">
        <v>1</v>
      </c>
      <c r="L19" s="21">
        <v>1</v>
      </c>
      <c r="M19" s="21">
        <v>2</v>
      </c>
      <c r="N19" s="102">
        <v>1</v>
      </c>
      <c r="O19" s="21">
        <f t="shared" si="2"/>
        <v>12</v>
      </c>
      <c r="P19" s="21">
        <v>22</v>
      </c>
      <c r="Q19" s="21">
        <f t="shared" si="1"/>
        <v>-10</v>
      </c>
      <c r="R19" s="104">
        <v>-0.45</v>
      </c>
    </row>
    <row r="20" spans="1:18" s="3" customFormat="1" ht="18">
      <c r="A20" s="6" t="s">
        <v>15</v>
      </c>
      <c r="B20" s="6"/>
      <c r="C20" s="21">
        <v>8</v>
      </c>
      <c r="D20" s="20">
        <v>7</v>
      </c>
      <c r="E20" s="21">
        <v>7</v>
      </c>
      <c r="F20" s="21">
        <v>6</v>
      </c>
      <c r="G20" s="21">
        <v>3</v>
      </c>
      <c r="H20" s="21">
        <v>5</v>
      </c>
      <c r="I20" s="20">
        <v>7</v>
      </c>
      <c r="J20" s="21">
        <v>9</v>
      </c>
      <c r="K20" s="21">
        <v>5</v>
      </c>
      <c r="L20" s="21">
        <v>10</v>
      </c>
      <c r="M20" s="21">
        <v>15</v>
      </c>
      <c r="N20" s="102">
        <v>7</v>
      </c>
      <c r="O20" s="21">
        <f t="shared" si="2"/>
        <v>89</v>
      </c>
      <c r="P20" s="21">
        <v>121</v>
      </c>
      <c r="Q20" s="21">
        <f t="shared" si="1"/>
        <v>-32</v>
      </c>
      <c r="R20" s="104">
        <v>-0.26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0</v>
      </c>
      <c r="G21" s="21">
        <v>2</v>
      </c>
      <c r="H21" s="21">
        <v>1</v>
      </c>
      <c r="I21" s="20">
        <v>2</v>
      </c>
      <c r="J21" s="21">
        <v>2</v>
      </c>
      <c r="K21" s="21">
        <v>2</v>
      </c>
      <c r="L21" s="21">
        <v>2</v>
      </c>
      <c r="M21" s="21">
        <v>0</v>
      </c>
      <c r="N21" s="102">
        <v>0</v>
      </c>
      <c r="O21" s="21">
        <f t="shared" si="2"/>
        <v>11</v>
      </c>
      <c r="P21" s="21">
        <v>6</v>
      </c>
      <c r="Q21" s="21">
        <f t="shared" si="1"/>
        <v>5</v>
      </c>
      <c r="R21" s="104">
        <v>0.45</v>
      </c>
    </row>
    <row r="22" spans="1:18" s="3" customFormat="1" ht="18">
      <c r="A22" s="17" t="s">
        <v>14</v>
      </c>
      <c r="B22" s="17"/>
      <c r="C22" s="23">
        <v>1</v>
      </c>
      <c r="D22" s="29">
        <v>0</v>
      </c>
      <c r="E22" s="23">
        <v>0</v>
      </c>
      <c r="F22" s="23">
        <v>2</v>
      </c>
      <c r="G22" s="23">
        <v>0</v>
      </c>
      <c r="H22" s="23">
        <v>4</v>
      </c>
      <c r="I22" s="22">
        <v>3</v>
      </c>
      <c r="J22" s="23">
        <v>2</v>
      </c>
      <c r="K22" s="23">
        <v>2</v>
      </c>
      <c r="L22" s="23">
        <v>3</v>
      </c>
      <c r="M22" s="23">
        <v>3</v>
      </c>
      <c r="N22" s="108">
        <v>1</v>
      </c>
      <c r="O22" s="21">
        <f t="shared" si="2"/>
        <v>21</v>
      </c>
      <c r="P22" s="23">
        <v>20</v>
      </c>
      <c r="Q22" s="23">
        <f t="shared" si="1"/>
        <v>1</v>
      </c>
      <c r="R22" s="105">
        <v>0.05</v>
      </c>
    </row>
    <row r="23" spans="1:18" s="3" customFormat="1" ht="18">
      <c r="A23" s="19" t="s">
        <v>7</v>
      </c>
      <c r="B23" s="19"/>
      <c r="C23" s="24">
        <f t="shared" ref="C23:N23" si="3">SUM(C15:C22)</f>
        <v>10</v>
      </c>
      <c r="D23" s="24">
        <f t="shared" si="3"/>
        <v>10</v>
      </c>
      <c r="E23" s="24">
        <f t="shared" si="3"/>
        <v>9</v>
      </c>
      <c r="F23" s="24">
        <f t="shared" si="3"/>
        <v>11</v>
      </c>
      <c r="G23" s="24">
        <f t="shared" si="3"/>
        <v>9</v>
      </c>
      <c r="H23" s="24">
        <f t="shared" si="3"/>
        <v>12</v>
      </c>
      <c r="I23" s="24">
        <f t="shared" si="3"/>
        <v>13</v>
      </c>
      <c r="J23" s="24">
        <f t="shared" si="3"/>
        <v>17</v>
      </c>
      <c r="K23" s="24">
        <f t="shared" si="3"/>
        <v>10</v>
      </c>
      <c r="L23" s="24">
        <f t="shared" si="3"/>
        <v>19</v>
      </c>
      <c r="M23" s="24">
        <f t="shared" si="3"/>
        <v>22</v>
      </c>
      <c r="N23" s="24">
        <f t="shared" si="3"/>
        <v>11</v>
      </c>
      <c r="O23" s="25">
        <f t="shared" ref="O23:Q23" si="4">SUM(O15:O22)</f>
        <v>153</v>
      </c>
      <c r="P23" s="25">
        <f t="shared" si="4"/>
        <v>179</v>
      </c>
      <c r="Q23" s="25">
        <f t="shared" si="4"/>
        <v>-26</v>
      </c>
      <c r="R23" s="119">
        <v>-0.15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09"/>
      <c r="O24" s="11"/>
      <c r="P24" s="10"/>
      <c r="Q24" s="11"/>
      <c r="R24" s="61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09"/>
      <c r="O25" s="11"/>
      <c r="P25" s="10"/>
      <c r="Q25" s="11"/>
      <c r="R25" s="61"/>
    </row>
    <row r="26" spans="1:18" s="3" customFormat="1" ht="18">
      <c r="A26" s="6" t="s">
        <v>69</v>
      </c>
      <c r="B26" s="6"/>
      <c r="C26" s="21">
        <v>8</v>
      </c>
      <c r="D26" s="27">
        <v>5</v>
      </c>
      <c r="E26" s="21">
        <v>2</v>
      </c>
      <c r="F26" s="21">
        <v>3</v>
      </c>
      <c r="G26" s="21">
        <v>2</v>
      </c>
      <c r="H26" s="21">
        <v>5</v>
      </c>
      <c r="I26" s="20">
        <v>2</v>
      </c>
      <c r="J26" s="21">
        <v>6</v>
      </c>
      <c r="K26" s="21">
        <v>0</v>
      </c>
      <c r="L26" s="21">
        <v>3</v>
      </c>
      <c r="M26" s="21">
        <v>0</v>
      </c>
      <c r="N26" s="102">
        <v>5</v>
      </c>
      <c r="O26" s="21">
        <f>SUM(C26:N26)</f>
        <v>41</v>
      </c>
      <c r="P26" s="21">
        <v>38</v>
      </c>
      <c r="Q26" s="21">
        <f t="shared" ref="Q26:Q27" si="5">SUM(O26-P26)</f>
        <v>3</v>
      </c>
      <c r="R26" s="104">
        <v>7.0000000000000007E-2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>
        <v>0</v>
      </c>
      <c r="N27" s="102">
        <v>0</v>
      </c>
      <c r="O27" s="21">
        <f t="shared" ref="O27:O38" si="6">SUM(C27:N27)</f>
        <v>0</v>
      </c>
      <c r="P27" s="21">
        <v>0</v>
      </c>
      <c r="Q27" s="21">
        <f t="shared" si="5"/>
        <v>0</v>
      </c>
      <c r="R27" s="120">
        <v>0</v>
      </c>
    </row>
    <row r="28" spans="1:18" s="3" customFormat="1" ht="18">
      <c r="A28" s="6" t="s">
        <v>11</v>
      </c>
      <c r="B28" s="6"/>
      <c r="C28" s="21">
        <v>2</v>
      </c>
      <c r="D28" s="27">
        <v>5</v>
      </c>
      <c r="E28" s="21">
        <v>6</v>
      </c>
      <c r="F28" s="21">
        <v>6</v>
      </c>
      <c r="G28" s="21">
        <v>4</v>
      </c>
      <c r="H28" s="21">
        <v>4</v>
      </c>
      <c r="I28" s="20">
        <v>13</v>
      </c>
      <c r="J28" s="21">
        <v>4</v>
      </c>
      <c r="K28" s="21">
        <v>2</v>
      </c>
      <c r="L28" s="21">
        <v>4</v>
      </c>
      <c r="M28" s="21">
        <v>0</v>
      </c>
      <c r="N28" s="102">
        <v>3</v>
      </c>
      <c r="O28" s="21">
        <f t="shared" si="6"/>
        <v>53</v>
      </c>
      <c r="P28" s="21">
        <v>46</v>
      </c>
      <c r="Q28" s="21">
        <f t="shared" ref="Q28:Q38" si="7">SUM(O28-P28)</f>
        <v>7</v>
      </c>
      <c r="R28" s="104">
        <v>0.13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0</v>
      </c>
      <c r="F29" s="21">
        <v>1</v>
      </c>
      <c r="G29" s="21">
        <v>3</v>
      </c>
      <c r="H29" s="21">
        <v>1</v>
      </c>
      <c r="I29" s="20">
        <v>1</v>
      </c>
      <c r="J29" s="21">
        <v>0</v>
      </c>
      <c r="K29" s="21">
        <v>2</v>
      </c>
      <c r="L29" s="21">
        <v>2</v>
      </c>
      <c r="M29" s="21">
        <v>0</v>
      </c>
      <c r="N29" s="102">
        <v>1</v>
      </c>
      <c r="O29" s="21">
        <f t="shared" si="6"/>
        <v>11</v>
      </c>
      <c r="P29" s="21">
        <v>6</v>
      </c>
      <c r="Q29" s="21">
        <f t="shared" si="7"/>
        <v>5</v>
      </c>
      <c r="R29" s="104">
        <v>0.45</v>
      </c>
    </row>
    <row r="30" spans="1:18" s="3" customFormat="1" ht="18">
      <c r="A30" s="6" t="s">
        <v>16</v>
      </c>
      <c r="B30" s="6"/>
      <c r="C30" s="21">
        <v>2</v>
      </c>
      <c r="D30" s="27">
        <v>2</v>
      </c>
      <c r="E30" s="21">
        <v>3</v>
      </c>
      <c r="F30" s="21">
        <v>7</v>
      </c>
      <c r="G30" s="21">
        <v>2</v>
      </c>
      <c r="H30" s="21">
        <v>4</v>
      </c>
      <c r="I30" s="20">
        <v>2</v>
      </c>
      <c r="J30" s="21">
        <v>8</v>
      </c>
      <c r="K30" s="21">
        <v>6</v>
      </c>
      <c r="L30" s="21">
        <v>5</v>
      </c>
      <c r="M30" s="21">
        <v>3</v>
      </c>
      <c r="N30" s="102">
        <v>3</v>
      </c>
      <c r="O30" s="21">
        <f t="shared" si="6"/>
        <v>47</v>
      </c>
      <c r="P30" s="21">
        <v>54</v>
      </c>
      <c r="Q30" s="21">
        <f t="shared" si="7"/>
        <v>-7</v>
      </c>
      <c r="R30" s="104">
        <v>-0.13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102">
        <v>0</v>
      </c>
      <c r="O31" s="21">
        <f t="shared" si="6"/>
        <v>0</v>
      </c>
      <c r="P31" s="21">
        <v>4</v>
      </c>
      <c r="Q31" s="21">
        <f t="shared" si="7"/>
        <v>-4</v>
      </c>
      <c r="R31" s="104">
        <v>-4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1</v>
      </c>
      <c r="L32" s="21">
        <v>0</v>
      </c>
      <c r="M32" s="21">
        <v>0</v>
      </c>
      <c r="N32" s="102">
        <v>0</v>
      </c>
      <c r="O32" s="21">
        <f t="shared" si="6"/>
        <v>1</v>
      </c>
      <c r="P32" s="21">
        <v>1</v>
      </c>
      <c r="Q32" s="21">
        <f t="shared" si="7"/>
        <v>0</v>
      </c>
      <c r="R32" s="104">
        <v>0</v>
      </c>
    </row>
    <row r="33" spans="1:19" s="3" customFormat="1" ht="18">
      <c r="A33" s="6" t="s">
        <v>18</v>
      </c>
      <c r="B33" s="6"/>
      <c r="C33" s="21">
        <v>4</v>
      </c>
      <c r="D33" s="27">
        <v>4</v>
      </c>
      <c r="E33" s="21">
        <v>4</v>
      </c>
      <c r="F33" s="21">
        <v>3</v>
      </c>
      <c r="G33" s="21">
        <v>2</v>
      </c>
      <c r="H33" s="21">
        <v>3</v>
      </c>
      <c r="I33" s="20">
        <v>0</v>
      </c>
      <c r="J33" s="21">
        <v>1</v>
      </c>
      <c r="K33" s="21">
        <v>1</v>
      </c>
      <c r="L33" s="21">
        <v>2</v>
      </c>
      <c r="M33" s="21">
        <v>0</v>
      </c>
      <c r="N33" s="102">
        <v>2</v>
      </c>
      <c r="O33" s="21">
        <f t="shared" si="6"/>
        <v>26</v>
      </c>
      <c r="P33" s="21">
        <v>16</v>
      </c>
      <c r="Q33" s="21">
        <f t="shared" si="7"/>
        <v>10</v>
      </c>
      <c r="R33" s="104">
        <v>0.38</v>
      </c>
    </row>
    <row r="34" spans="1:19" s="3" customFormat="1" ht="18">
      <c r="A34" s="6" t="s">
        <v>70</v>
      </c>
      <c r="B34" s="6"/>
      <c r="C34" s="21">
        <v>1</v>
      </c>
      <c r="D34" s="27">
        <v>4</v>
      </c>
      <c r="E34" s="21">
        <v>4</v>
      </c>
      <c r="F34" s="21">
        <v>2</v>
      </c>
      <c r="G34" s="21">
        <v>4</v>
      </c>
      <c r="H34" s="21">
        <v>3</v>
      </c>
      <c r="I34" s="20">
        <v>4</v>
      </c>
      <c r="J34" s="21">
        <v>3</v>
      </c>
      <c r="K34" s="21">
        <v>5</v>
      </c>
      <c r="L34" s="21">
        <v>2</v>
      </c>
      <c r="M34" s="21">
        <v>3</v>
      </c>
      <c r="N34" s="102">
        <v>2</v>
      </c>
      <c r="O34" s="21">
        <f t="shared" si="6"/>
        <v>37</v>
      </c>
      <c r="P34" s="21">
        <v>22</v>
      </c>
      <c r="Q34" s="21">
        <f t="shared" si="7"/>
        <v>15</v>
      </c>
      <c r="R34" s="104">
        <v>0.41</v>
      </c>
    </row>
    <row r="35" spans="1:19" s="3" customFormat="1" ht="18">
      <c r="A35" s="6" t="s">
        <v>66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3</v>
      </c>
      <c r="H35" s="21">
        <v>1</v>
      </c>
      <c r="I35" s="20">
        <v>2</v>
      </c>
      <c r="J35" s="21">
        <v>2</v>
      </c>
      <c r="K35" s="21">
        <v>0</v>
      </c>
      <c r="L35" s="21">
        <v>2</v>
      </c>
      <c r="M35" s="21">
        <v>3</v>
      </c>
      <c r="N35" s="102">
        <v>1</v>
      </c>
      <c r="O35" s="21">
        <f t="shared" si="6"/>
        <v>19</v>
      </c>
      <c r="P35" s="21">
        <v>14</v>
      </c>
      <c r="Q35" s="21">
        <f t="shared" si="7"/>
        <v>5</v>
      </c>
      <c r="R35" s="104">
        <v>0.26</v>
      </c>
    </row>
    <row r="36" spans="1:19" s="3" customFormat="1" ht="18">
      <c r="A36" s="6" t="s">
        <v>20</v>
      </c>
      <c r="B36" s="17"/>
      <c r="C36" s="21">
        <v>5</v>
      </c>
      <c r="D36" s="27">
        <v>2</v>
      </c>
      <c r="E36" s="21">
        <v>6</v>
      </c>
      <c r="F36" s="21">
        <v>9</v>
      </c>
      <c r="G36" s="21">
        <v>6</v>
      </c>
      <c r="H36" s="21">
        <v>11</v>
      </c>
      <c r="I36" s="20">
        <v>8</v>
      </c>
      <c r="J36" s="21">
        <v>10</v>
      </c>
      <c r="K36" s="21">
        <v>5</v>
      </c>
      <c r="L36" s="21">
        <v>7</v>
      </c>
      <c r="M36" s="21">
        <v>6</v>
      </c>
      <c r="N36" s="102">
        <v>1</v>
      </c>
      <c r="O36" s="21">
        <f t="shared" si="6"/>
        <v>76</v>
      </c>
      <c r="P36" s="21">
        <v>88</v>
      </c>
      <c r="Q36" s="21">
        <f t="shared" si="7"/>
        <v>-12</v>
      </c>
      <c r="R36" s="104">
        <v>-0.14000000000000001</v>
      </c>
    </row>
    <row r="37" spans="1:19" s="3" customFormat="1" ht="18">
      <c r="A37" s="6" t="s">
        <v>71</v>
      </c>
      <c r="B37" s="17"/>
      <c r="C37" s="21">
        <v>4</v>
      </c>
      <c r="D37" s="27">
        <v>6</v>
      </c>
      <c r="E37" s="21">
        <v>4</v>
      </c>
      <c r="F37" s="21">
        <v>3</v>
      </c>
      <c r="G37" s="21">
        <v>5</v>
      </c>
      <c r="H37" s="21">
        <v>2</v>
      </c>
      <c r="I37" s="20">
        <v>6</v>
      </c>
      <c r="J37" s="21">
        <v>4</v>
      </c>
      <c r="K37" s="21">
        <v>4</v>
      </c>
      <c r="L37" s="21">
        <v>3</v>
      </c>
      <c r="M37" s="21">
        <v>3</v>
      </c>
      <c r="N37" s="102">
        <v>1</v>
      </c>
      <c r="O37" s="21">
        <f t="shared" si="6"/>
        <v>45</v>
      </c>
      <c r="P37" s="21">
        <v>73</v>
      </c>
      <c r="Q37" s="21">
        <f t="shared" si="7"/>
        <v>-28</v>
      </c>
      <c r="R37" s="104">
        <v>-0.38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1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3">
        <v>0</v>
      </c>
      <c r="N38" s="108">
        <v>0</v>
      </c>
      <c r="O38" s="21">
        <f t="shared" si="6"/>
        <v>1</v>
      </c>
      <c r="P38" s="23">
        <v>1</v>
      </c>
      <c r="Q38" s="23">
        <f t="shared" si="7"/>
        <v>0</v>
      </c>
      <c r="R38" s="105">
        <v>0</v>
      </c>
    </row>
    <row r="39" spans="1:19" s="3" customFormat="1" ht="18">
      <c r="A39" s="19" t="s">
        <v>7</v>
      </c>
      <c r="B39" s="19"/>
      <c r="C39" s="24">
        <f t="shared" ref="C39:N39" si="8">SUM(C26:C38)</f>
        <v>27</v>
      </c>
      <c r="D39" s="24">
        <f t="shared" si="8"/>
        <v>29</v>
      </c>
      <c r="E39" s="24">
        <f t="shared" si="8"/>
        <v>31</v>
      </c>
      <c r="F39" s="24">
        <f t="shared" si="8"/>
        <v>35</v>
      </c>
      <c r="G39" s="24">
        <f t="shared" si="8"/>
        <v>32</v>
      </c>
      <c r="H39" s="24">
        <f t="shared" si="8"/>
        <v>34</v>
      </c>
      <c r="I39" s="24">
        <f t="shared" si="8"/>
        <v>38</v>
      </c>
      <c r="J39" s="24">
        <f t="shared" si="8"/>
        <v>38</v>
      </c>
      <c r="K39" s="24">
        <f t="shared" si="8"/>
        <v>26</v>
      </c>
      <c r="L39" s="24">
        <f t="shared" si="8"/>
        <v>30</v>
      </c>
      <c r="M39" s="24">
        <f t="shared" si="8"/>
        <v>18</v>
      </c>
      <c r="N39" s="24">
        <f t="shared" si="8"/>
        <v>19</v>
      </c>
      <c r="O39" s="24">
        <f t="shared" ref="O39:Q39" si="9">SUM(O26:O38)</f>
        <v>357</v>
      </c>
      <c r="P39" s="24">
        <f t="shared" si="9"/>
        <v>363</v>
      </c>
      <c r="Q39" s="24">
        <f t="shared" si="9"/>
        <v>-6</v>
      </c>
      <c r="R39" s="119">
        <v>-0.02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09"/>
      <c r="O40" s="11"/>
      <c r="P40" s="11"/>
      <c r="Q40" s="11"/>
      <c r="R40" s="61"/>
    </row>
    <row r="41" spans="1:19" s="3" customFormat="1" ht="18">
      <c r="A41" s="19" t="s">
        <v>22</v>
      </c>
      <c r="B41" s="19"/>
      <c r="C41" s="24">
        <f t="shared" ref="C41:N41" si="10">SUM(C39+C23)</f>
        <v>37</v>
      </c>
      <c r="D41" s="24">
        <f t="shared" si="10"/>
        <v>39</v>
      </c>
      <c r="E41" s="24">
        <f t="shared" si="10"/>
        <v>40</v>
      </c>
      <c r="F41" s="24">
        <f t="shared" si="10"/>
        <v>46</v>
      </c>
      <c r="G41" s="24">
        <f t="shared" si="10"/>
        <v>41</v>
      </c>
      <c r="H41" s="24">
        <f t="shared" si="10"/>
        <v>46</v>
      </c>
      <c r="I41" s="24">
        <f t="shared" si="10"/>
        <v>51</v>
      </c>
      <c r="J41" s="24">
        <f t="shared" si="10"/>
        <v>55</v>
      </c>
      <c r="K41" s="24">
        <f t="shared" si="10"/>
        <v>36</v>
      </c>
      <c r="L41" s="24">
        <f t="shared" si="10"/>
        <v>49</v>
      </c>
      <c r="M41" s="24">
        <f t="shared" si="10"/>
        <v>40</v>
      </c>
      <c r="N41" s="24">
        <f t="shared" si="10"/>
        <v>30</v>
      </c>
      <c r="O41" s="25">
        <f t="shared" ref="O41" si="11">SUM(C41:N41)</f>
        <v>510</v>
      </c>
      <c r="P41" s="25">
        <f>+SUM(P23+P39)</f>
        <v>542</v>
      </c>
      <c r="Q41" s="25">
        <f t="shared" ref="Q41" si="12">SUM(E41:P41)</f>
        <v>1486</v>
      </c>
      <c r="R41" s="121">
        <v>0.06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82"/>
      <c r="O42" s="83"/>
      <c r="P42" s="66"/>
      <c r="Q42" s="83"/>
      <c r="R42" s="122"/>
    </row>
    <row r="43" spans="1:19" s="3" customFormat="1" ht="18">
      <c r="A43" s="6" t="s">
        <v>23</v>
      </c>
      <c r="B43" s="6"/>
      <c r="C43" s="21">
        <v>15</v>
      </c>
      <c r="D43" s="21">
        <v>28</v>
      </c>
      <c r="E43" s="21">
        <v>26</v>
      </c>
      <c r="F43" s="21">
        <v>16</v>
      </c>
      <c r="G43" s="21">
        <v>20</v>
      </c>
      <c r="H43" s="21">
        <v>27</v>
      </c>
      <c r="I43" s="21">
        <v>22</v>
      </c>
      <c r="J43" s="21">
        <v>17</v>
      </c>
      <c r="K43" s="21">
        <v>6</v>
      </c>
      <c r="L43" s="21">
        <v>11</v>
      </c>
      <c r="M43" s="21">
        <v>10</v>
      </c>
      <c r="N43" s="102">
        <v>10</v>
      </c>
      <c r="O43" s="21">
        <f>SUM(C43:N43)</f>
        <v>208</v>
      </c>
      <c r="P43" s="21">
        <v>236</v>
      </c>
      <c r="Q43" s="21">
        <f t="shared" ref="Q43:Q46" si="13">SUM(O43-P43)</f>
        <v>-28</v>
      </c>
      <c r="R43" s="123">
        <v>-0.12</v>
      </c>
    </row>
    <row r="44" spans="1:19" s="3" customFormat="1" ht="18">
      <c r="A44" s="6" t="s">
        <v>24</v>
      </c>
      <c r="B44" s="6"/>
      <c r="C44" s="21">
        <v>203</v>
      </c>
      <c r="D44" s="21">
        <v>199</v>
      </c>
      <c r="E44" s="21">
        <v>203</v>
      </c>
      <c r="F44" s="21">
        <v>145</v>
      </c>
      <c r="G44" s="21">
        <v>124</v>
      </c>
      <c r="H44" s="21">
        <v>142</v>
      </c>
      <c r="I44" s="21">
        <v>188</v>
      </c>
      <c r="J44" s="21">
        <v>136</v>
      </c>
      <c r="K44" s="21">
        <v>118</v>
      </c>
      <c r="L44" s="21">
        <v>136</v>
      </c>
      <c r="M44" s="21">
        <v>71</v>
      </c>
      <c r="N44" s="102">
        <v>65</v>
      </c>
      <c r="O44" s="21">
        <f t="shared" ref="O44:O46" si="14">SUM(C44:N44)</f>
        <v>1730</v>
      </c>
      <c r="P44" s="21">
        <v>1669</v>
      </c>
      <c r="Q44" s="21">
        <f t="shared" si="13"/>
        <v>61</v>
      </c>
      <c r="R44" s="123">
        <v>0.04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9</v>
      </c>
      <c r="F45" s="21">
        <v>8</v>
      </c>
      <c r="G45" s="21">
        <v>8</v>
      </c>
      <c r="H45" s="21">
        <v>12</v>
      </c>
      <c r="I45" s="21">
        <v>18</v>
      </c>
      <c r="J45" s="21">
        <v>14</v>
      </c>
      <c r="K45" s="21">
        <v>6</v>
      </c>
      <c r="L45" s="21">
        <v>12</v>
      </c>
      <c r="M45" s="21">
        <v>9</v>
      </c>
      <c r="N45" s="102">
        <v>6</v>
      </c>
      <c r="O45" s="21">
        <f t="shared" si="14"/>
        <v>120</v>
      </c>
      <c r="P45" s="21">
        <v>153</v>
      </c>
      <c r="Q45" s="21">
        <f t="shared" si="13"/>
        <v>-33</v>
      </c>
      <c r="R45" s="123">
        <v>-0.22</v>
      </c>
    </row>
    <row r="46" spans="1:19" s="3" customFormat="1" ht="18">
      <c r="A46" s="6" t="s">
        <v>26</v>
      </c>
      <c r="B46" s="6"/>
      <c r="C46" s="21">
        <v>11</v>
      </c>
      <c r="D46" s="21">
        <v>18</v>
      </c>
      <c r="E46" s="21">
        <v>15</v>
      </c>
      <c r="F46" s="21">
        <v>19</v>
      </c>
      <c r="G46" s="21">
        <v>18</v>
      </c>
      <c r="H46" s="21">
        <v>26</v>
      </c>
      <c r="I46" s="21">
        <v>16</v>
      </c>
      <c r="J46" s="21">
        <v>13</v>
      </c>
      <c r="K46" s="21">
        <v>23</v>
      </c>
      <c r="L46" s="21">
        <v>16</v>
      </c>
      <c r="M46" s="21">
        <v>18</v>
      </c>
      <c r="N46" s="102">
        <v>21</v>
      </c>
      <c r="O46" s="21">
        <f t="shared" si="14"/>
        <v>214</v>
      </c>
      <c r="P46" s="21">
        <v>176</v>
      </c>
      <c r="Q46" s="21">
        <f t="shared" si="13"/>
        <v>38</v>
      </c>
      <c r="R46" s="123">
        <v>0.18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4"/>
      <c r="O47" s="84"/>
      <c r="P47" s="67"/>
      <c r="Q47" s="84"/>
      <c r="R47" s="124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4"/>
      <c r="O48" s="84"/>
      <c r="P48" s="67"/>
      <c r="Q48" s="84"/>
      <c r="R48" s="61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85"/>
      <c r="O49" s="85"/>
      <c r="P49" s="14"/>
      <c r="Q49" s="85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1"/>
      <c r="H50" s="15"/>
      <c r="I50" s="15"/>
      <c r="J50" s="15"/>
      <c r="K50" s="15"/>
      <c r="L50" s="15"/>
      <c r="M50" s="10"/>
      <c r="N50" s="110"/>
      <c r="O50" s="111" t="s">
        <v>44</v>
      </c>
      <c r="P50" s="14" t="s">
        <v>44</v>
      </c>
      <c r="Q50" s="14" t="s">
        <v>74</v>
      </c>
      <c r="R50" s="125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12" t="s">
        <v>56</v>
      </c>
      <c r="O51" s="113" t="s">
        <v>80</v>
      </c>
      <c r="P51" s="64">
        <v>2020</v>
      </c>
      <c r="Q51" s="114" t="s">
        <v>81</v>
      </c>
      <c r="R51" s="126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102">
        <v>0</v>
      </c>
      <c r="O52" s="21">
        <f>SUM(C52:N52)</f>
        <v>0</v>
      </c>
      <c r="P52" s="21">
        <v>0</v>
      </c>
      <c r="Q52" s="21">
        <f t="shared" ref="Q52:Q70" si="15">SUM(O52-P52)</f>
        <v>0</v>
      </c>
      <c r="R52" s="120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102">
        <v>0</v>
      </c>
      <c r="O53" s="21">
        <f t="shared" ref="O53:O70" si="16">SUM(C53:N53)</f>
        <v>1</v>
      </c>
      <c r="P53" s="21">
        <v>0</v>
      </c>
      <c r="Q53" s="21">
        <f t="shared" si="15"/>
        <v>1</v>
      </c>
      <c r="R53" s="120">
        <v>1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102">
        <v>0</v>
      </c>
      <c r="O54" s="21">
        <f t="shared" si="16"/>
        <v>0</v>
      </c>
      <c r="P54" s="21">
        <v>0</v>
      </c>
      <c r="Q54" s="21">
        <f t="shared" si="15"/>
        <v>0</v>
      </c>
      <c r="R54" s="120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2</v>
      </c>
      <c r="L55" s="21">
        <v>0</v>
      </c>
      <c r="M55" s="21">
        <v>0</v>
      </c>
      <c r="N55" s="102">
        <v>0</v>
      </c>
      <c r="O55" s="21">
        <f t="shared" si="16"/>
        <v>2</v>
      </c>
      <c r="P55" s="21">
        <v>6</v>
      </c>
      <c r="Q55" s="21">
        <f t="shared" si="15"/>
        <v>-4</v>
      </c>
      <c r="R55" s="120">
        <v>-0.67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102">
        <v>0</v>
      </c>
      <c r="O56" s="21">
        <f t="shared" si="16"/>
        <v>0</v>
      </c>
      <c r="P56" s="21">
        <v>3</v>
      </c>
      <c r="Q56" s="21">
        <f t="shared" si="15"/>
        <v>-3</v>
      </c>
      <c r="R56" s="120">
        <v>-3</v>
      </c>
    </row>
    <row r="57" spans="1:21" s="3" customFormat="1" ht="18">
      <c r="A57" s="6" t="s">
        <v>13</v>
      </c>
      <c r="B57" s="6"/>
      <c r="C57" s="21">
        <v>0</v>
      </c>
      <c r="D57" s="20">
        <v>1</v>
      </c>
      <c r="E57" s="21">
        <v>1</v>
      </c>
      <c r="F57" s="21">
        <v>1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>
        <v>1</v>
      </c>
      <c r="M57" s="21">
        <v>0</v>
      </c>
      <c r="N57" s="102">
        <v>0</v>
      </c>
      <c r="O57" s="21">
        <f t="shared" si="16"/>
        <v>5</v>
      </c>
      <c r="P57" s="21">
        <v>8</v>
      </c>
      <c r="Q57" s="21">
        <f t="shared" si="15"/>
        <v>-3</v>
      </c>
      <c r="R57" s="120">
        <v>-0.37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102">
        <v>1</v>
      </c>
      <c r="O58" s="21">
        <f t="shared" si="16"/>
        <v>2</v>
      </c>
      <c r="P58" s="21">
        <v>0</v>
      </c>
      <c r="Q58" s="21">
        <f t="shared" si="15"/>
        <v>2</v>
      </c>
      <c r="R58" s="120">
        <v>2</v>
      </c>
    </row>
    <row r="59" spans="1:21" s="3" customFormat="1" ht="18">
      <c r="A59" s="6" t="s">
        <v>28</v>
      </c>
      <c r="B59" s="6"/>
      <c r="C59" s="21">
        <v>1</v>
      </c>
      <c r="D59" s="20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1</v>
      </c>
      <c r="K59" s="21">
        <v>1</v>
      </c>
      <c r="L59" s="21">
        <v>2</v>
      </c>
      <c r="M59" s="21">
        <v>0</v>
      </c>
      <c r="N59" s="102">
        <v>2</v>
      </c>
      <c r="O59" s="21">
        <f t="shared" si="16"/>
        <v>8</v>
      </c>
      <c r="P59" s="21">
        <v>41</v>
      </c>
      <c r="Q59" s="21">
        <f t="shared" si="15"/>
        <v>-33</v>
      </c>
      <c r="R59" s="120">
        <v>-0.8</v>
      </c>
    </row>
    <row r="60" spans="1:21" s="3" customFormat="1" ht="18">
      <c r="A60" s="6" t="s">
        <v>29</v>
      </c>
      <c r="B60" s="6"/>
      <c r="C60" s="21">
        <v>3</v>
      </c>
      <c r="D60" s="20">
        <v>1</v>
      </c>
      <c r="E60" s="21">
        <v>1</v>
      </c>
      <c r="F60" s="21">
        <v>4</v>
      </c>
      <c r="G60" s="21">
        <v>4</v>
      </c>
      <c r="H60" s="21">
        <v>4</v>
      </c>
      <c r="I60" s="21">
        <v>0</v>
      </c>
      <c r="J60" s="21">
        <v>2</v>
      </c>
      <c r="K60" s="21">
        <v>0</v>
      </c>
      <c r="L60" s="21">
        <v>2</v>
      </c>
      <c r="M60" s="21">
        <v>1</v>
      </c>
      <c r="N60" s="102">
        <v>4</v>
      </c>
      <c r="O60" s="21">
        <f t="shared" si="16"/>
        <v>26</v>
      </c>
      <c r="P60" s="21">
        <v>25</v>
      </c>
      <c r="Q60" s="21">
        <f t="shared" si="15"/>
        <v>1</v>
      </c>
      <c r="R60" s="120">
        <v>0.04</v>
      </c>
    </row>
    <row r="61" spans="1:21" s="3" customFormat="1" ht="18">
      <c r="A61" s="6" t="s">
        <v>16</v>
      </c>
      <c r="B61" s="6"/>
      <c r="C61" s="21">
        <v>0</v>
      </c>
      <c r="D61" s="20">
        <v>1</v>
      </c>
      <c r="E61" s="21">
        <v>0</v>
      </c>
      <c r="F61" s="21">
        <v>0</v>
      </c>
      <c r="G61" s="21">
        <v>0</v>
      </c>
      <c r="H61" s="21">
        <v>0</v>
      </c>
      <c r="I61" s="21">
        <v>1</v>
      </c>
      <c r="J61" s="21">
        <v>1</v>
      </c>
      <c r="K61" s="21">
        <v>3</v>
      </c>
      <c r="L61" s="21">
        <v>0</v>
      </c>
      <c r="M61" s="21">
        <v>0</v>
      </c>
      <c r="N61" s="115">
        <v>2</v>
      </c>
      <c r="O61" s="21">
        <f t="shared" si="16"/>
        <v>8</v>
      </c>
      <c r="P61" s="21">
        <v>8</v>
      </c>
      <c r="Q61" s="21">
        <f t="shared" si="15"/>
        <v>0</v>
      </c>
      <c r="R61" s="120">
        <v>0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3</v>
      </c>
      <c r="H62" s="21">
        <v>0</v>
      </c>
      <c r="I62" s="21">
        <v>1</v>
      </c>
      <c r="J62" s="21">
        <v>0</v>
      </c>
      <c r="K62" s="21">
        <v>0</v>
      </c>
      <c r="L62" s="21">
        <v>2</v>
      </c>
      <c r="M62" s="21">
        <v>0</v>
      </c>
      <c r="N62" s="102">
        <v>1</v>
      </c>
      <c r="O62" s="21">
        <f t="shared" si="16"/>
        <v>8</v>
      </c>
      <c r="P62" s="21">
        <v>5</v>
      </c>
      <c r="Q62" s="21">
        <f t="shared" si="15"/>
        <v>3</v>
      </c>
      <c r="R62" s="120">
        <v>0.37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102">
        <v>0</v>
      </c>
      <c r="O63" s="21">
        <f t="shared" si="16"/>
        <v>0</v>
      </c>
      <c r="P63" s="21">
        <v>3</v>
      </c>
      <c r="Q63" s="21">
        <f t="shared" si="15"/>
        <v>-3</v>
      </c>
      <c r="R63" s="120">
        <v>-3</v>
      </c>
    </row>
    <row r="64" spans="1:21" s="3" customFormat="1" ht="18">
      <c r="A64" s="6" t="s">
        <v>18</v>
      </c>
      <c r="B64" s="6"/>
      <c r="C64" s="21">
        <v>2</v>
      </c>
      <c r="D64" s="20">
        <v>3</v>
      </c>
      <c r="E64" s="21">
        <v>3</v>
      </c>
      <c r="F64" s="21">
        <v>3</v>
      </c>
      <c r="G64" s="21">
        <v>1</v>
      </c>
      <c r="H64" s="21">
        <v>3</v>
      </c>
      <c r="I64" s="21">
        <v>0</v>
      </c>
      <c r="J64" s="21">
        <v>1</v>
      </c>
      <c r="K64" s="21">
        <v>2</v>
      </c>
      <c r="L64" s="21">
        <v>3</v>
      </c>
      <c r="M64" s="21">
        <v>0</v>
      </c>
      <c r="N64" s="102">
        <v>2</v>
      </c>
      <c r="O64" s="21">
        <f t="shared" si="16"/>
        <v>23</v>
      </c>
      <c r="P64" s="21">
        <v>16</v>
      </c>
      <c r="Q64" s="21">
        <f t="shared" si="15"/>
        <v>7</v>
      </c>
      <c r="R64" s="120">
        <v>0.3</v>
      </c>
    </row>
    <row r="65" spans="1:19" s="3" customFormat="1" ht="18">
      <c r="A65" s="6" t="s">
        <v>67</v>
      </c>
      <c r="B65" s="6"/>
      <c r="C65" s="21">
        <v>1</v>
      </c>
      <c r="D65" s="20">
        <v>1</v>
      </c>
      <c r="E65" s="21">
        <v>1</v>
      </c>
      <c r="F65" s="21">
        <v>1</v>
      </c>
      <c r="G65" s="21">
        <v>2</v>
      </c>
      <c r="H65" s="21">
        <v>2</v>
      </c>
      <c r="I65" s="21">
        <v>3</v>
      </c>
      <c r="J65" s="21">
        <v>1</v>
      </c>
      <c r="K65" s="21">
        <v>0</v>
      </c>
      <c r="L65" s="21">
        <v>1</v>
      </c>
      <c r="M65" s="21">
        <v>3</v>
      </c>
      <c r="N65" s="102">
        <v>1</v>
      </c>
      <c r="O65" s="21">
        <f t="shared" si="16"/>
        <v>17</v>
      </c>
      <c r="P65" s="21">
        <v>17</v>
      </c>
      <c r="Q65" s="21">
        <f t="shared" si="15"/>
        <v>0</v>
      </c>
      <c r="R65" s="120">
        <v>0</v>
      </c>
    </row>
    <row r="66" spans="1:19" s="3" customFormat="1" ht="18">
      <c r="A66" s="6" t="s">
        <v>30</v>
      </c>
      <c r="B66" s="6"/>
      <c r="C66" s="21">
        <v>1</v>
      </c>
      <c r="D66" s="20">
        <v>4</v>
      </c>
      <c r="E66" s="21">
        <v>4</v>
      </c>
      <c r="F66" s="21">
        <v>2</v>
      </c>
      <c r="G66" s="21">
        <v>4</v>
      </c>
      <c r="H66" s="21">
        <v>3</v>
      </c>
      <c r="I66" s="21">
        <v>2</v>
      </c>
      <c r="J66" s="21">
        <v>3</v>
      </c>
      <c r="K66" s="21">
        <v>5</v>
      </c>
      <c r="L66" s="21">
        <v>2</v>
      </c>
      <c r="M66" s="21">
        <v>3</v>
      </c>
      <c r="N66" s="102">
        <v>2</v>
      </c>
      <c r="O66" s="21">
        <f t="shared" si="16"/>
        <v>35</v>
      </c>
      <c r="P66" s="21">
        <v>21</v>
      </c>
      <c r="Q66" s="21">
        <f t="shared" si="15"/>
        <v>14</v>
      </c>
      <c r="R66" s="120">
        <v>0.4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102">
        <v>0</v>
      </c>
      <c r="O67" s="21">
        <f t="shared" si="16"/>
        <v>0</v>
      </c>
      <c r="P67" s="21">
        <v>1</v>
      </c>
      <c r="Q67" s="21">
        <f t="shared" si="15"/>
        <v>-1</v>
      </c>
      <c r="R67" s="120">
        <v>-1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>
        <v>5</v>
      </c>
      <c r="F68" s="21">
        <v>5</v>
      </c>
      <c r="G68" s="21">
        <v>4</v>
      </c>
      <c r="H68" s="21">
        <v>8</v>
      </c>
      <c r="I68" s="21">
        <v>6</v>
      </c>
      <c r="J68" s="21">
        <v>8</v>
      </c>
      <c r="K68" s="21">
        <v>4</v>
      </c>
      <c r="L68" s="21">
        <v>5</v>
      </c>
      <c r="M68" s="21">
        <v>1</v>
      </c>
      <c r="N68" s="102">
        <v>1</v>
      </c>
      <c r="O68" s="21">
        <f t="shared" si="16"/>
        <v>50</v>
      </c>
      <c r="P68" s="21">
        <v>75</v>
      </c>
      <c r="Q68" s="21">
        <f t="shared" si="15"/>
        <v>-25</v>
      </c>
      <c r="R68" s="120">
        <v>-0.33</v>
      </c>
    </row>
    <row r="69" spans="1:19" s="3" customFormat="1" ht="18">
      <c r="A69" s="6" t="s">
        <v>21</v>
      </c>
      <c r="B69" s="6"/>
      <c r="C69" s="21">
        <v>2</v>
      </c>
      <c r="D69" s="20">
        <v>4</v>
      </c>
      <c r="E69" s="21">
        <v>1</v>
      </c>
      <c r="F69" s="21">
        <v>1</v>
      </c>
      <c r="G69" s="21">
        <v>2</v>
      </c>
      <c r="H69" s="21">
        <v>0</v>
      </c>
      <c r="I69" s="21">
        <v>2</v>
      </c>
      <c r="J69" s="21">
        <v>4</v>
      </c>
      <c r="K69" s="21">
        <v>2</v>
      </c>
      <c r="L69" s="21">
        <v>2</v>
      </c>
      <c r="M69" s="21">
        <v>6</v>
      </c>
      <c r="N69" s="102">
        <v>1</v>
      </c>
      <c r="O69" s="21">
        <f t="shared" si="16"/>
        <v>27</v>
      </c>
      <c r="P69" s="21">
        <v>63</v>
      </c>
      <c r="Q69" s="21">
        <f t="shared" si="15"/>
        <v>-36</v>
      </c>
      <c r="R69" s="120">
        <v>-0.56999999999999995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108">
        <v>0</v>
      </c>
      <c r="O70" s="21">
        <f t="shared" si="16"/>
        <v>0</v>
      </c>
      <c r="P70" s="23">
        <v>0</v>
      </c>
      <c r="Q70" s="23">
        <f t="shared" si="15"/>
        <v>0</v>
      </c>
      <c r="R70" s="127">
        <v>0</v>
      </c>
    </row>
    <row r="71" spans="1:19" s="3" customFormat="1" ht="16.2" customHeight="1">
      <c r="A71" s="37" t="s">
        <v>31</v>
      </c>
      <c r="B71" s="37"/>
      <c r="C71" s="30">
        <f t="shared" ref="C71:N71" si="17">SUM(C52:C70)</f>
        <v>12</v>
      </c>
      <c r="D71" s="30">
        <f t="shared" si="17"/>
        <v>16</v>
      </c>
      <c r="E71" s="30">
        <f t="shared" si="17"/>
        <v>17</v>
      </c>
      <c r="F71" s="30">
        <f t="shared" si="17"/>
        <v>19</v>
      </c>
      <c r="G71" s="30">
        <f t="shared" si="17"/>
        <v>20</v>
      </c>
      <c r="H71" s="30">
        <f t="shared" si="17"/>
        <v>21</v>
      </c>
      <c r="I71" s="30">
        <f t="shared" si="17"/>
        <v>15</v>
      </c>
      <c r="J71" s="30">
        <f t="shared" si="17"/>
        <v>22</v>
      </c>
      <c r="K71" s="30">
        <f t="shared" si="17"/>
        <v>19</v>
      </c>
      <c r="L71" s="30">
        <f t="shared" si="17"/>
        <v>20</v>
      </c>
      <c r="M71" s="30">
        <f t="shared" si="17"/>
        <v>14</v>
      </c>
      <c r="N71" s="30">
        <f t="shared" si="17"/>
        <v>17</v>
      </c>
      <c r="O71" s="25">
        <f>SUM(O52:O70)</f>
        <v>212</v>
      </c>
      <c r="P71" s="25">
        <f>SUM(P52:P70)</f>
        <v>292</v>
      </c>
      <c r="Q71" s="25">
        <f>SUM(Q52:Q70)</f>
        <v>-80</v>
      </c>
      <c r="R71" s="121">
        <v>-0.27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7"/>
      <c r="O72" s="88"/>
      <c r="P72" s="68"/>
      <c r="Q72" s="86"/>
      <c r="R72" s="128"/>
    </row>
    <row r="73" spans="1:19" s="3" customFormat="1" ht="18">
      <c r="A73" s="6" t="s">
        <v>32</v>
      </c>
      <c r="B73" s="6"/>
      <c r="C73" s="21">
        <v>2523</v>
      </c>
      <c r="D73" s="26">
        <v>1573</v>
      </c>
      <c r="E73" s="21">
        <v>3998</v>
      </c>
      <c r="F73" s="21">
        <v>3645</v>
      </c>
      <c r="G73" s="21">
        <v>1806.11</v>
      </c>
      <c r="H73" s="21">
        <v>2521</v>
      </c>
      <c r="I73" s="21">
        <v>1406</v>
      </c>
      <c r="J73" s="21">
        <v>3426</v>
      </c>
      <c r="K73" s="28">
        <v>1593</v>
      </c>
      <c r="L73" s="21">
        <v>2474</v>
      </c>
      <c r="M73" s="26">
        <v>1225</v>
      </c>
      <c r="N73" s="115">
        <v>2205</v>
      </c>
      <c r="O73" s="21">
        <f t="shared" ref="O73:O74" si="18">SUM(C73:N73)</f>
        <v>28395.11</v>
      </c>
      <c r="P73" s="21">
        <v>31486</v>
      </c>
      <c r="Q73" s="21">
        <f t="shared" ref="Q73:Q74" si="19">SUM(O73-P73)</f>
        <v>-3090.8899999999994</v>
      </c>
      <c r="R73" s="120">
        <v>-0.1</v>
      </c>
    </row>
    <row r="74" spans="1:19" s="3" customFormat="1" ht="18">
      <c r="A74" s="38" t="s">
        <v>59</v>
      </c>
      <c r="B74" s="38"/>
      <c r="C74" s="31">
        <v>3863</v>
      </c>
      <c r="D74" s="32">
        <v>3137</v>
      </c>
      <c r="E74" s="31">
        <v>5939</v>
      </c>
      <c r="F74" s="31">
        <v>4316</v>
      </c>
      <c r="G74" s="31">
        <v>4341.41</v>
      </c>
      <c r="H74" s="31">
        <v>4401</v>
      </c>
      <c r="I74" s="31">
        <v>3479</v>
      </c>
      <c r="J74" s="32">
        <v>4446</v>
      </c>
      <c r="K74" s="41">
        <v>2684</v>
      </c>
      <c r="L74" s="31">
        <v>2805</v>
      </c>
      <c r="M74" s="26">
        <v>2356</v>
      </c>
      <c r="N74" s="115">
        <v>1952</v>
      </c>
      <c r="O74" s="21">
        <f t="shared" si="18"/>
        <v>43719.41</v>
      </c>
      <c r="P74" s="21">
        <v>41240</v>
      </c>
      <c r="Q74" s="21">
        <f t="shared" si="19"/>
        <v>2479.4100000000035</v>
      </c>
      <c r="R74" s="120">
        <v>0.06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1516</v>
      </c>
      <c r="H75" s="33">
        <v>0</v>
      </c>
      <c r="I75" s="33">
        <v>0</v>
      </c>
      <c r="J75" s="34">
        <v>0</v>
      </c>
      <c r="K75" s="33">
        <v>0</v>
      </c>
      <c r="L75" s="33">
        <v>0</v>
      </c>
      <c r="M75" s="72">
        <v>0</v>
      </c>
      <c r="N75" s="107">
        <v>1759</v>
      </c>
      <c r="O75" s="23">
        <f t="shared" ref="O75" si="20">SUM(C75:N75)</f>
        <v>3275</v>
      </c>
      <c r="P75" s="23">
        <v>3743</v>
      </c>
      <c r="Q75" s="23">
        <f t="shared" ref="Q75" si="21">SUM(O75-P75)</f>
        <v>-468</v>
      </c>
      <c r="R75" s="127">
        <v>-0.13</v>
      </c>
    </row>
    <row r="76" spans="1:19" s="3" customFormat="1" ht="14.7" customHeight="1">
      <c r="A76" s="19" t="s">
        <v>33</v>
      </c>
      <c r="B76" s="19"/>
      <c r="C76" s="30">
        <f t="shared" ref="C76:N76" si="22">SUM(C73:C75)</f>
        <v>6386</v>
      </c>
      <c r="D76" s="30">
        <f t="shared" si="22"/>
        <v>4710</v>
      </c>
      <c r="E76" s="30">
        <f t="shared" si="22"/>
        <v>9937</v>
      </c>
      <c r="F76" s="30">
        <f t="shared" si="22"/>
        <v>7961</v>
      </c>
      <c r="G76" s="30">
        <f t="shared" si="22"/>
        <v>7663.5199999999995</v>
      </c>
      <c r="H76" s="30">
        <f t="shared" si="22"/>
        <v>6922</v>
      </c>
      <c r="I76" s="30">
        <f t="shared" si="22"/>
        <v>4885</v>
      </c>
      <c r="J76" s="30">
        <f t="shared" si="22"/>
        <v>7872</v>
      </c>
      <c r="K76" s="30">
        <f t="shared" si="22"/>
        <v>4277</v>
      </c>
      <c r="L76" s="30">
        <f t="shared" si="22"/>
        <v>5279</v>
      </c>
      <c r="M76" s="30">
        <f t="shared" si="22"/>
        <v>3581</v>
      </c>
      <c r="N76" s="30">
        <f t="shared" si="22"/>
        <v>5916</v>
      </c>
      <c r="O76" s="25">
        <f>SUM(C76:N76)</f>
        <v>75389.51999999999</v>
      </c>
      <c r="P76" s="30">
        <f>SUM(P73:P75)</f>
        <v>76469</v>
      </c>
      <c r="Q76" s="25">
        <f t="shared" ref="Q76:Q84" si="23">SUM(O76-P76)</f>
        <v>-1079.4800000000105</v>
      </c>
      <c r="R76" s="121">
        <v>-0.01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89"/>
      <c r="O77" s="88"/>
      <c r="P77" s="68"/>
      <c r="Q77" s="78"/>
      <c r="R77" s="128"/>
    </row>
    <row r="78" spans="1:19" s="3" customFormat="1" ht="18">
      <c r="A78" s="6" t="s">
        <v>34</v>
      </c>
      <c r="B78" s="6"/>
      <c r="C78" s="21">
        <v>250</v>
      </c>
      <c r="D78" s="20">
        <v>350</v>
      </c>
      <c r="E78" s="21">
        <v>450</v>
      </c>
      <c r="F78" s="21">
        <v>475</v>
      </c>
      <c r="G78" s="21">
        <v>225</v>
      </c>
      <c r="H78" s="21">
        <v>500</v>
      </c>
      <c r="I78" s="21">
        <v>425</v>
      </c>
      <c r="J78" s="21">
        <v>375</v>
      </c>
      <c r="K78" s="21">
        <v>100</v>
      </c>
      <c r="L78" s="21">
        <v>175</v>
      </c>
      <c r="M78" s="21">
        <v>150</v>
      </c>
      <c r="N78" s="102">
        <v>150</v>
      </c>
      <c r="O78" s="21">
        <f>SUM(C78:N78)</f>
        <v>3625</v>
      </c>
      <c r="P78" s="21">
        <v>3775</v>
      </c>
      <c r="Q78" s="21">
        <f t="shared" si="23"/>
        <v>-150</v>
      </c>
      <c r="R78" s="120">
        <v>-0.04</v>
      </c>
    </row>
    <row r="79" spans="1:19" s="3" customFormat="1" ht="18">
      <c r="A79" s="6" t="s">
        <v>35</v>
      </c>
      <c r="B79" s="6"/>
      <c r="C79" s="21">
        <v>395</v>
      </c>
      <c r="D79" s="20">
        <v>645</v>
      </c>
      <c r="E79" s="21">
        <v>735</v>
      </c>
      <c r="F79" s="21">
        <v>645</v>
      </c>
      <c r="G79" s="21">
        <v>555</v>
      </c>
      <c r="H79" s="21">
        <v>605</v>
      </c>
      <c r="I79" s="21">
        <v>765</v>
      </c>
      <c r="J79" s="21">
        <v>750</v>
      </c>
      <c r="K79" s="21">
        <v>650</v>
      </c>
      <c r="L79" s="21">
        <v>555</v>
      </c>
      <c r="M79" s="21">
        <v>650</v>
      </c>
      <c r="N79" s="102">
        <v>435</v>
      </c>
      <c r="O79" s="21">
        <f t="shared" ref="O79:O85" si="24">SUM(C79:N79)</f>
        <v>7385</v>
      </c>
      <c r="P79" s="21">
        <v>5396</v>
      </c>
      <c r="Q79" s="21">
        <f t="shared" si="23"/>
        <v>1989</v>
      </c>
      <c r="R79" s="120">
        <v>0.27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102">
        <v>0</v>
      </c>
      <c r="O80" s="21">
        <f t="shared" si="24"/>
        <v>0</v>
      </c>
      <c r="P80" s="21">
        <v>0</v>
      </c>
      <c r="Q80" s="21">
        <f t="shared" si="23"/>
        <v>0</v>
      </c>
      <c r="R80" s="120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102">
        <v>0</v>
      </c>
      <c r="O81" s="21">
        <f t="shared" si="24"/>
        <v>0</v>
      </c>
      <c r="P81" s="21">
        <v>0</v>
      </c>
      <c r="Q81" s="21">
        <f t="shared" si="23"/>
        <v>0</v>
      </c>
      <c r="R81" s="120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457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102">
        <v>0</v>
      </c>
      <c r="O82" s="21">
        <f t="shared" si="24"/>
        <v>457</v>
      </c>
      <c r="P82" s="21">
        <v>0</v>
      </c>
      <c r="Q82" s="21">
        <f t="shared" si="23"/>
        <v>457</v>
      </c>
      <c r="R82" s="120">
        <v>457</v>
      </c>
    </row>
    <row r="83" spans="1:18" s="3" customFormat="1" ht="18">
      <c r="A83" s="6" t="s">
        <v>58</v>
      </c>
      <c r="B83" s="6"/>
      <c r="C83" s="21">
        <v>1067</v>
      </c>
      <c r="D83" s="26">
        <v>371.12</v>
      </c>
      <c r="E83" s="21">
        <v>5374</v>
      </c>
      <c r="F83" s="21">
        <v>2802</v>
      </c>
      <c r="G83" s="21">
        <v>1945</v>
      </c>
      <c r="H83" s="21">
        <v>4370</v>
      </c>
      <c r="I83" s="21">
        <v>13144</v>
      </c>
      <c r="J83" s="21">
        <v>1014</v>
      </c>
      <c r="K83" s="21">
        <v>481</v>
      </c>
      <c r="L83" s="21">
        <v>1090</v>
      </c>
      <c r="M83" s="21">
        <v>1516</v>
      </c>
      <c r="N83" s="102">
        <v>1301</v>
      </c>
      <c r="O83" s="21">
        <f t="shared" si="24"/>
        <v>34475.119999999995</v>
      </c>
      <c r="P83" s="21">
        <v>29394</v>
      </c>
      <c r="Q83" s="21">
        <f t="shared" si="23"/>
        <v>5081.1199999999953</v>
      </c>
      <c r="R83" s="120">
        <v>0.15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250</v>
      </c>
      <c r="H84" s="23">
        <v>1000</v>
      </c>
      <c r="I84" s="23">
        <v>0</v>
      </c>
      <c r="J84" s="23">
        <v>0</v>
      </c>
      <c r="K84" s="35">
        <v>3020</v>
      </c>
      <c r="L84" s="23">
        <v>0</v>
      </c>
      <c r="M84" s="23">
        <v>407</v>
      </c>
      <c r="N84" s="108">
        <v>100</v>
      </c>
      <c r="O84" s="23">
        <f t="shared" si="24"/>
        <v>4777</v>
      </c>
      <c r="P84" s="23">
        <v>23625</v>
      </c>
      <c r="Q84" s="23">
        <f t="shared" si="23"/>
        <v>-18848</v>
      </c>
      <c r="R84" s="127">
        <v>-0.8</v>
      </c>
    </row>
    <row r="85" spans="1:18" s="3" customFormat="1" ht="16.2" customHeight="1">
      <c r="A85" s="19" t="s">
        <v>33</v>
      </c>
      <c r="B85" s="19"/>
      <c r="C85" s="24">
        <f t="shared" ref="C85:N85" si="25">SUM(C78:C84)</f>
        <v>1712</v>
      </c>
      <c r="D85" s="24">
        <f t="shared" si="25"/>
        <v>1366.12</v>
      </c>
      <c r="E85" s="24">
        <f t="shared" si="25"/>
        <v>6559</v>
      </c>
      <c r="F85" s="24">
        <f t="shared" si="25"/>
        <v>4379</v>
      </c>
      <c r="G85" s="24">
        <f t="shared" si="25"/>
        <v>2975</v>
      </c>
      <c r="H85" s="24">
        <f t="shared" si="25"/>
        <v>6475</v>
      </c>
      <c r="I85" s="24">
        <f t="shared" si="25"/>
        <v>14334</v>
      </c>
      <c r="J85" s="24">
        <f t="shared" si="25"/>
        <v>2139</v>
      </c>
      <c r="K85" s="24">
        <f t="shared" si="25"/>
        <v>4251</v>
      </c>
      <c r="L85" s="24">
        <f t="shared" si="25"/>
        <v>1820</v>
      </c>
      <c r="M85" s="24">
        <f t="shared" si="25"/>
        <v>2723</v>
      </c>
      <c r="N85" s="24">
        <f t="shared" si="25"/>
        <v>1986</v>
      </c>
      <c r="O85" s="25">
        <f t="shared" si="24"/>
        <v>50719.119999999995</v>
      </c>
      <c r="P85" s="25">
        <f>SUM(P78:P84)</f>
        <v>62190</v>
      </c>
      <c r="Q85" s="25">
        <f>SUM(Q78:Q84)</f>
        <v>-11470.880000000005</v>
      </c>
      <c r="R85" s="121">
        <v>-0.18</v>
      </c>
    </row>
    <row r="86" spans="1:18" s="3" customFormat="1" ht="16.2" customHeight="1">
      <c r="A86" s="19" t="s">
        <v>40</v>
      </c>
      <c r="B86" s="19"/>
      <c r="C86" s="25">
        <f t="shared" ref="C86:Q86" si="26">SUM(C76+C85)</f>
        <v>8098</v>
      </c>
      <c r="D86" s="25">
        <f t="shared" si="26"/>
        <v>6076.12</v>
      </c>
      <c r="E86" s="25">
        <f t="shared" si="26"/>
        <v>16496</v>
      </c>
      <c r="F86" s="25">
        <f t="shared" si="26"/>
        <v>12340</v>
      </c>
      <c r="G86" s="25">
        <f t="shared" si="26"/>
        <v>10638.52</v>
      </c>
      <c r="H86" s="25">
        <f t="shared" si="26"/>
        <v>13397</v>
      </c>
      <c r="I86" s="25">
        <f t="shared" si="26"/>
        <v>19219</v>
      </c>
      <c r="J86" s="25">
        <f t="shared" si="26"/>
        <v>10011</v>
      </c>
      <c r="K86" s="25">
        <f t="shared" si="26"/>
        <v>8528</v>
      </c>
      <c r="L86" s="25">
        <f t="shared" si="26"/>
        <v>7099</v>
      </c>
      <c r="M86" s="25">
        <f t="shared" si="26"/>
        <v>6304</v>
      </c>
      <c r="N86" s="25">
        <f t="shared" si="26"/>
        <v>7902</v>
      </c>
      <c r="O86" s="25">
        <f t="shared" si="26"/>
        <v>126108.63999999998</v>
      </c>
      <c r="P86" s="25">
        <f>+SUM(P76+P85)</f>
        <v>138659</v>
      </c>
      <c r="Q86" s="25">
        <f t="shared" si="26"/>
        <v>-12550.360000000015</v>
      </c>
      <c r="R86" s="106">
        <v>-0.09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89"/>
      <c r="O87" s="79"/>
      <c r="P87" s="25"/>
      <c r="Q87" s="79"/>
      <c r="R87" s="121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90"/>
      <c r="O88" s="91"/>
      <c r="P88" s="65"/>
      <c r="Q88" s="100"/>
      <c r="R88" s="26"/>
    </row>
    <row r="89" spans="1:18" ht="8.4" customHeight="1">
      <c r="N89" s="92"/>
    </row>
    <row r="90" spans="1:18" s="3" customFormat="1" ht="18">
      <c r="A90" s="39" t="s">
        <v>79</v>
      </c>
      <c r="B90" s="6" t="s">
        <v>76</v>
      </c>
      <c r="C90" s="28">
        <v>1082</v>
      </c>
      <c r="D90" s="28">
        <v>843</v>
      </c>
      <c r="E90" s="28">
        <v>1687</v>
      </c>
      <c r="F90" s="28">
        <v>1702</v>
      </c>
      <c r="G90" s="28">
        <v>1080</v>
      </c>
      <c r="H90" s="28">
        <v>770</v>
      </c>
      <c r="I90" s="28">
        <v>848</v>
      </c>
      <c r="J90" s="28">
        <v>86</v>
      </c>
      <c r="K90" s="28">
        <v>1091</v>
      </c>
      <c r="L90" s="28">
        <v>1504</v>
      </c>
      <c r="M90" s="28">
        <v>1389</v>
      </c>
      <c r="N90" s="101">
        <v>1249</v>
      </c>
      <c r="O90" s="21">
        <f>SUM(C90:N90)</f>
        <v>13331</v>
      </c>
      <c r="P90" s="28">
        <v>14656</v>
      </c>
      <c r="Q90" s="21">
        <f>SUM(O90-P90)</f>
        <v>-1325</v>
      </c>
      <c r="R90" s="104">
        <v>-0.09</v>
      </c>
    </row>
    <row r="91" spans="1:18" s="3" customFormat="1" ht="18">
      <c r="A91" s="39" t="s">
        <v>65</v>
      </c>
      <c r="B91" s="6" t="s">
        <v>82</v>
      </c>
      <c r="C91" s="21">
        <v>0</v>
      </c>
      <c r="D91" s="46">
        <v>0</v>
      </c>
      <c r="E91" s="28">
        <v>0</v>
      </c>
      <c r="F91" s="28">
        <v>242</v>
      </c>
      <c r="G91" s="21">
        <v>388</v>
      </c>
      <c r="H91" s="21">
        <v>435</v>
      </c>
      <c r="I91" s="21">
        <v>470</v>
      </c>
      <c r="J91" s="28">
        <v>231</v>
      </c>
      <c r="K91" s="21">
        <v>475</v>
      </c>
      <c r="L91" s="21">
        <v>437</v>
      </c>
      <c r="M91" s="21">
        <v>517</v>
      </c>
      <c r="N91" s="102">
        <v>250</v>
      </c>
      <c r="O91" s="21">
        <f t="shared" ref="O91:O96" si="27">SUM(C91:N91)</f>
        <v>3445</v>
      </c>
      <c r="P91" s="21">
        <v>4202</v>
      </c>
      <c r="Q91" s="21">
        <f t="shared" ref="Q91:Q96" si="28">SUM(O91-P91)</f>
        <v>-757</v>
      </c>
      <c r="R91" s="104">
        <v>-0.18</v>
      </c>
    </row>
    <row r="92" spans="1:18" s="3" customFormat="1" ht="18">
      <c r="A92" s="39" t="s">
        <v>79</v>
      </c>
      <c r="B92" s="6" t="s">
        <v>57</v>
      </c>
      <c r="C92" s="21">
        <v>962</v>
      </c>
      <c r="D92" s="46">
        <v>1331</v>
      </c>
      <c r="E92" s="28">
        <v>846</v>
      </c>
      <c r="F92" s="28">
        <v>105</v>
      </c>
      <c r="G92" s="21">
        <v>1595</v>
      </c>
      <c r="H92" s="21">
        <v>1030</v>
      </c>
      <c r="I92" s="21">
        <v>879</v>
      </c>
      <c r="J92" s="28">
        <v>1430</v>
      </c>
      <c r="K92" s="21">
        <v>611</v>
      </c>
      <c r="L92" s="21">
        <v>688</v>
      </c>
      <c r="M92" s="21">
        <v>1349</v>
      </c>
      <c r="N92" s="102">
        <v>1768</v>
      </c>
      <c r="O92" s="21">
        <f t="shared" si="27"/>
        <v>12594</v>
      </c>
      <c r="P92" s="21">
        <v>10128</v>
      </c>
      <c r="Q92" s="21">
        <f t="shared" si="28"/>
        <v>2466</v>
      </c>
      <c r="R92" s="104">
        <v>0.2</v>
      </c>
    </row>
    <row r="93" spans="1:18" s="3" customFormat="1" ht="18">
      <c r="A93" s="39" t="s">
        <v>88</v>
      </c>
      <c r="B93" s="6"/>
      <c r="C93" s="21">
        <v>948</v>
      </c>
      <c r="D93" s="46">
        <v>1201</v>
      </c>
      <c r="E93" s="28">
        <v>1195</v>
      </c>
      <c r="F93" s="28">
        <v>706</v>
      </c>
      <c r="G93" s="21">
        <v>881</v>
      </c>
      <c r="H93" s="21">
        <v>1018</v>
      </c>
      <c r="I93" s="21">
        <v>1363</v>
      </c>
      <c r="J93" s="28">
        <v>1424</v>
      </c>
      <c r="K93" s="21">
        <v>845</v>
      </c>
      <c r="L93" s="21">
        <v>696</v>
      </c>
      <c r="M93" s="21">
        <v>0</v>
      </c>
      <c r="N93" s="102">
        <v>425</v>
      </c>
      <c r="O93" s="21">
        <f t="shared" si="27"/>
        <v>10702</v>
      </c>
      <c r="P93" s="21">
        <v>6853</v>
      </c>
      <c r="Q93" s="21">
        <f t="shared" si="28"/>
        <v>3849</v>
      </c>
      <c r="R93" s="104">
        <v>0.36</v>
      </c>
    </row>
    <row r="94" spans="1:18" s="3" customFormat="1" ht="18">
      <c r="A94" s="39" t="s">
        <v>75</v>
      </c>
      <c r="B94" s="6"/>
      <c r="C94" s="42">
        <v>369</v>
      </c>
      <c r="D94" s="47">
        <v>223</v>
      </c>
      <c r="E94" s="26">
        <v>345</v>
      </c>
      <c r="F94" s="28">
        <v>390</v>
      </c>
      <c r="G94" s="21">
        <v>1738</v>
      </c>
      <c r="H94" s="21">
        <v>822</v>
      </c>
      <c r="I94" s="21">
        <v>572</v>
      </c>
      <c r="J94" s="28">
        <v>823</v>
      </c>
      <c r="K94" s="21">
        <v>356</v>
      </c>
      <c r="L94" s="21">
        <v>326</v>
      </c>
      <c r="M94" s="21">
        <v>215</v>
      </c>
      <c r="N94" s="102">
        <v>271</v>
      </c>
      <c r="O94" s="21">
        <f t="shared" si="27"/>
        <v>6450</v>
      </c>
      <c r="P94" s="42">
        <v>3916</v>
      </c>
      <c r="Q94" s="21">
        <f t="shared" si="28"/>
        <v>2534</v>
      </c>
      <c r="R94" s="104">
        <v>0.39</v>
      </c>
    </row>
    <row r="95" spans="1:18" s="3" customFormat="1" ht="15.6" customHeight="1">
      <c r="A95" s="39" t="s">
        <v>85</v>
      </c>
      <c r="B95" s="6"/>
      <c r="C95" s="42">
        <v>494</v>
      </c>
      <c r="D95" s="47">
        <v>688</v>
      </c>
      <c r="E95" s="26">
        <v>970</v>
      </c>
      <c r="F95" s="28">
        <v>553</v>
      </c>
      <c r="G95" s="21">
        <v>626</v>
      </c>
      <c r="H95" s="21">
        <v>1003</v>
      </c>
      <c r="I95" s="21">
        <v>669</v>
      </c>
      <c r="J95" s="28">
        <v>212</v>
      </c>
      <c r="K95" s="21">
        <v>286</v>
      </c>
      <c r="L95" s="21">
        <v>151</v>
      </c>
      <c r="M95" s="21">
        <v>0</v>
      </c>
      <c r="N95" s="102">
        <v>0</v>
      </c>
      <c r="O95" s="21">
        <f t="shared" si="27"/>
        <v>5652</v>
      </c>
      <c r="P95" s="42">
        <v>7672</v>
      </c>
      <c r="Q95" s="21">
        <f t="shared" si="28"/>
        <v>-2020</v>
      </c>
      <c r="R95" s="104">
        <v>-0.26</v>
      </c>
    </row>
    <row r="96" spans="1:18" s="3" customFormat="1" ht="15.6" customHeight="1">
      <c r="A96" s="39" t="s">
        <v>78</v>
      </c>
      <c r="B96" s="19"/>
      <c r="C96" s="48">
        <v>421</v>
      </c>
      <c r="D96" s="48">
        <v>387</v>
      </c>
      <c r="E96" s="48">
        <v>274</v>
      </c>
      <c r="F96" s="29">
        <v>425</v>
      </c>
      <c r="G96" s="29">
        <v>477</v>
      </c>
      <c r="H96" s="48">
        <v>599</v>
      </c>
      <c r="I96" s="48">
        <v>545</v>
      </c>
      <c r="J96" s="48">
        <v>283</v>
      </c>
      <c r="K96" s="29">
        <v>753</v>
      </c>
      <c r="L96" s="48">
        <v>291</v>
      </c>
      <c r="M96" s="48">
        <v>193</v>
      </c>
      <c r="N96" s="103">
        <v>627</v>
      </c>
      <c r="O96" s="23">
        <f t="shared" si="27"/>
        <v>5275</v>
      </c>
      <c r="P96" s="69">
        <v>5562</v>
      </c>
      <c r="Q96" s="23">
        <f t="shared" si="28"/>
        <v>-287</v>
      </c>
      <c r="R96" s="105">
        <v>-0.05</v>
      </c>
    </row>
    <row r="97" spans="1:19" s="3" customFormat="1" ht="19.5" customHeight="1">
      <c r="A97" s="19" t="s">
        <v>63</v>
      </c>
      <c r="B97" s="19"/>
      <c r="C97" s="25">
        <f t="shared" ref="C97:N97" si="29">SUM(C90:C96)</f>
        <v>4276</v>
      </c>
      <c r="D97" s="25">
        <f t="shared" si="29"/>
        <v>4673</v>
      </c>
      <c r="E97" s="25">
        <f t="shared" si="29"/>
        <v>5317</v>
      </c>
      <c r="F97" s="25">
        <f t="shared" si="29"/>
        <v>4123</v>
      </c>
      <c r="G97" s="25">
        <f t="shared" si="29"/>
        <v>6785</v>
      </c>
      <c r="H97" s="25">
        <f t="shared" si="29"/>
        <v>5677</v>
      </c>
      <c r="I97" s="25">
        <f t="shared" si="29"/>
        <v>5346</v>
      </c>
      <c r="J97" s="25">
        <f t="shared" si="29"/>
        <v>4489</v>
      </c>
      <c r="K97" s="25">
        <f t="shared" si="29"/>
        <v>4417</v>
      </c>
      <c r="L97" s="25">
        <f t="shared" si="29"/>
        <v>4093</v>
      </c>
      <c r="M97" s="25">
        <f t="shared" si="29"/>
        <v>3663</v>
      </c>
      <c r="N97" s="25">
        <f t="shared" si="29"/>
        <v>4590</v>
      </c>
      <c r="O97" s="25">
        <f>SUM(O90:O96)</f>
        <v>57449</v>
      </c>
      <c r="P97" s="25">
        <f>SUM(P90:P96)</f>
        <v>52989</v>
      </c>
      <c r="Q97" s="25">
        <f>SUM(Q90:Q96)</f>
        <v>4460</v>
      </c>
      <c r="R97" s="106">
        <v>0.08</v>
      </c>
      <c r="S97" s="40"/>
    </row>
    <row r="98" spans="1:19" s="3" customFormat="1" ht="19.5" customHeight="1">
      <c r="A98" s="62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94"/>
      <c r="O98" s="94"/>
      <c r="P98" s="50"/>
      <c r="Q98" s="94"/>
      <c r="R98" s="129"/>
      <c r="S98" s="40"/>
    </row>
    <row r="99" spans="1:19">
      <c r="A99" s="39" t="s">
        <v>83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95"/>
      <c r="O99" s="96"/>
      <c r="P99" s="44"/>
      <c r="Q99" s="95"/>
    </row>
    <row r="100" spans="1:19">
      <c r="A100" s="39" t="s">
        <v>87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95"/>
      <c r="O100" s="96"/>
      <c r="P100" s="44"/>
      <c r="Q100" s="95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95"/>
      <c r="O101" s="96"/>
      <c r="P101" s="44"/>
      <c r="Q101" s="95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95"/>
      <c r="O102" s="96"/>
      <c r="P102" s="44"/>
      <c r="Q102" s="95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95"/>
      <c r="O103" s="96"/>
      <c r="P103" s="44"/>
      <c r="Q103" s="95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2022-01-10T17:50:08Z</cp:lastPrinted>
  <dcterms:created xsi:type="dcterms:W3CDTF">2000-02-08T18:12:04Z</dcterms:created>
  <dcterms:modified xsi:type="dcterms:W3CDTF">2023-12-04T19:10:35Z</dcterms:modified>
</cp:coreProperties>
</file>