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'2001'!$A$1:$R$100</definedName>
  </definedNames>
  <calcPr calcId="124519"/>
</workbook>
</file>

<file path=xl/calcChain.xml><?xml version="1.0" encoding="utf-8"?>
<calcChain xmlns="http://schemas.openxmlformats.org/spreadsheetml/2006/main">
  <c r="Q86" i="7"/>
  <c r="H86"/>
  <c r="O86"/>
  <c r="Q76"/>
  <c r="Q75"/>
  <c r="Q74"/>
  <c r="Q73"/>
  <c r="O76"/>
  <c r="O75"/>
  <c r="O74"/>
  <c r="O73"/>
  <c r="H76"/>
  <c r="H71"/>
  <c r="H41"/>
  <c r="H39"/>
  <c r="H23"/>
  <c r="H12"/>
  <c r="H85"/>
  <c r="H97"/>
  <c r="G86"/>
  <c r="G76"/>
  <c r="G71"/>
  <c r="G23"/>
  <c r="G41" s="1"/>
  <c r="G39"/>
  <c r="G85"/>
  <c r="G12"/>
  <c r="G97"/>
  <c r="F86"/>
  <c r="F76"/>
  <c r="F85"/>
  <c r="F71"/>
  <c r="F41"/>
  <c r="F39"/>
  <c r="F23"/>
  <c r="F12"/>
  <c r="F97"/>
  <c r="Q93"/>
  <c r="O93"/>
  <c r="E86"/>
  <c r="E97"/>
  <c r="E85"/>
  <c r="E76"/>
  <c r="E71"/>
  <c r="E39"/>
  <c r="E23"/>
  <c r="E12"/>
  <c r="P97"/>
  <c r="O78"/>
  <c r="Q78" s="1"/>
  <c r="O79"/>
  <c r="Q79" s="1"/>
  <c r="O83"/>
  <c r="Q83" s="1"/>
  <c r="O84"/>
  <c r="Q84" s="1"/>
  <c r="Q80"/>
  <c r="Q81"/>
  <c r="Q82"/>
  <c r="D86"/>
  <c r="D76"/>
  <c r="D97"/>
  <c r="C97"/>
  <c r="D85"/>
  <c r="D41"/>
  <c r="D39"/>
  <c r="C39"/>
  <c r="D23"/>
  <c r="D71"/>
  <c r="D12"/>
  <c r="O90"/>
  <c r="E41" l="1"/>
  <c r="Q85"/>
  <c r="O85"/>
  <c r="P85"/>
  <c r="P39"/>
  <c r="P23"/>
  <c r="O96"/>
  <c r="O95"/>
  <c r="O92"/>
  <c r="O9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P76"/>
  <c r="C76"/>
  <c r="O97" l="1"/>
  <c r="P86"/>
  <c r="P41"/>
  <c r="P12"/>
  <c r="Q96" l="1"/>
  <c r="Q70" l="1"/>
  <c r="C71"/>
  <c r="O71" l="1"/>
  <c r="Q71" s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2"/>
  <c r="Q91"/>
  <c r="Q97" l="1"/>
  <c r="Q26"/>
  <c r="Q39" s="1"/>
  <c r="Q41" s="1"/>
</calcChain>
</file>

<file path=xl/sharedStrings.xml><?xml version="1.0" encoding="utf-8"?>
<sst xmlns="http://schemas.openxmlformats.org/spreadsheetml/2006/main" count="133" uniqueCount="90">
  <si>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</si>
  <si>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</si>
  <si>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</si>
  <si>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</si>
  <si>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</si>
  <si>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</si>
  <si>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</si>
  <si>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</si>
  <si>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</si>
  <si>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</si>
  <si>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</si>
  <si>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</si>
  <si>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</si>
  <si>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</si>
  <si>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</si>
  <si>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</si>
  <si>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</si>
  <si>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</si>
  <si>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</si>
  <si>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</si>
  <si>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</si>
  <si>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</si>
  <si>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</si>
  <si>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</si>
  <si>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</si>
  <si>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</si>
  <si>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</si>
  <si>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</si>
  <si>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</si>
  <si>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</si>
  <si>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</si>
  <si>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</si>
  <si>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</si>
  <si>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</si>
  <si>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</si>
  <si>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</si>
  <si>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</si>
  <si>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</si>
  <si>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</si>
  <si>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</si>
  <si>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</si>
  <si>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</si>
  <si>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</si>
  <si>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</si>
  <si>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</si>
  <si>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</si>
  <si>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</si>
  <si>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</si>
  <si>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</si>
  <si>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</si>
  <si>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</si>
  <si>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</si>
  <si>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</si>
  <si>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</si>
  <si>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</si>
  <si>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</si>
  <si>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</si>
  <si>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</si>
  <si>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</si>
  <si>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</si>
  <si>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</si>
  <si>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</si>
  <si>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</si>
  <si>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</si>
  <si>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</si>
  <si>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</si>
  <si>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</si>
  <si>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</si>
  <si>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</si>
  <si>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</si>
  <si>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</si>
  <si>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</si>
  <si>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</si>
  <si>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</si>
  <si>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</si>
  <si>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</si>
  <si>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2023</t>
  </si>
  <si>
    <t>22-23</t>
  </si>
  <si>
    <t>*Vehicle #46-02 - new November 2022</t>
  </si>
  <si>
    <t>#46-02*</t>
  </si>
  <si>
    <t>#46-07</t>
  </si>
  <si>
    <t>#46-04</t>
  </si>
  <si>
    <t>Meter Collectins</t>
  </si>
  <si>
    <t>Scale</t>
  </si>
  <si>
    <t>Bicycle Aution</t>
  </si>
  <si>
    <t>June 2023</t>
  </si>
  <si>
    <t>2014FORD   #46-05</t>
  </si>
  <si>
    <t>2015FORD   #46-09</t>
  </si>
  <si>
    <t>2015FORD   #46-08**</t>
  </si>
  <si>
    <t>**Vehicle #46-08 - no longer in service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</si>
</sst>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i/>
      <sz val="11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3" fontId="24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Continuous"/>
    </xf>
    <xf numFmtId="3" fontId="29" fillId="0" borderId="0" xfId="0" applyNumberFormat="1" applyFont="1" applyProtection="1">
      <protection locked="0"/>
    </xf>
    <xf numFmtId="3" fontId="28" fillId="0" borderId="0" xfId="0" applyNumberFormat="1" applyFont="1"/>
    <xf numFmtId="3" fontId="29" fillId="0" borderId="0" xfId="0" applyNumberFormat="1" applyFont="1" applyAlignment="1">
      <alignment horizontal="right"/>
    </xf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Protection="1"/>
    <xf numFmtId="0" fontId="32" fillId="0" borderId="0" xfId="0" applyFont="1"/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1" fontId="35" fillId="0" borderId="0" xfId="0" applyNumberFormat="1" applyFont="1"/>
    <xf numFmtId="1" fontId="35" fillId="0" borderId="0" xfId="0" applyNumberFormat="1" applyFont="1" applyAlignment="1">
      <alignment horizontal="centerContinuous"/>
    </xf>
    <xf numFmtId="0" fontId="28" fillId="0" borderId="0" xfId="0" applyFont="1"/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Protection="1">
      <protection locked="0"/>
    </xf>
    <xf numFmtId="3" fontId="1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J45" sqref="J4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8" customWidth="1"/>
    <col min="16" max="16" width="9.8984375" style="1" customWidth="1"/>
    <col min="17" max="17" width="10.09765625" style="108" customWidth="1"/>
    <col min="18" max="18" width="11.8984375" style="1" customWidth="1"/>
    <col min="19" max="16384" width="9" style="1"/>
  </cols>
  <sheetData>
    <row r="1" spans="1:18" ht="21.6" customHeight="1">
      <c r="A1" s="136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6"/>
    </row>
    <row r="2" spans="1:18" ht="18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7"/>
      <c r="P2" s="96"/>
      <c r="Q2" s="97"/>
      <c r="R2" s="6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98"/>
      <c r="P3" s="19"/>
      <c r="Q3" s="111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8"/>
      <c r="P4" s="19"/>
      <c r="Q4" s="111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85</v>
      </c>
      <c r="I5" s="51"/>
      <c r="J5" s="59"/>
      <c r="K5" s="6"/>
      <c r="L5" s="6"/>
      <c r="M5" s="6"/>
      <c r="N5" s="6"/>
      <c r="O5" s="98"/>
      <c r="P5" s="19"/>
      <c r="Q5" s="111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99"/>
      <c r="P6" s="53"/>
      <c r="Q6" s="112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99"/>
      <c r="P7" s="53"/>
      <c r="Q7" s="112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6"/>
      <c r="O8" s="84" t="s">
        <v>41</v>
      </c>
      <c r="P8" s="84" t="s">
        <v>41</v>
      </c>
      <c r="Q8" s="84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7" t="s">
        <v>53</v>
      </c>
      <c r="O9" s="120" t="s">
        <v>76</v>
      </c>
      <c r="P9" s="85">
        <v>2022</v>
      </c>
      <c r="Q9" s="120" t="s">
        <v>77</v>
      </c>
      <c r="R9" s="121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/>
      <c r="J10" s="21"/>
      <c r="K10" s="21"/>
      <c r="L10" s="21"/>
      <c r="M10" s="21"/>
      <c r="N10" s="73"/>
      <c r="O10" s="21">
        <f>+SUM(C10:N10)</f>
        <v>2527</v>
      </c>
      <c r="P10" s="21">
        <v>2329</v>
      </c>
      <c r="Q10" s="21">
        <f>SUM(O10-P10)</f>
        <v>198</v>
      </c>
      <c r="R10" s="122">
        <v>0.08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/>
      <c r="J11" s="23"/>
      <c r="K11" s="23"/>
      <c r="L11" s="23"/>
      <c r="M11" s="23"/>
      <c r="N11" s="83"/>
      <c r="O11" s="23">
        <f>+SUM(C11:N11)</f>
        <v>2450</v>
      </c>
      <c r="P11" s="23">
        <v>2644</v>
      </c>
      <c r="Q11" s="23">
        <f>SUM(O11-P11)</f>
        <v>-194</v>
      </c>
      <c r="R11" s="123">
        <v>-7.0000000000000007E-2</v>
      </c>
    </row>
    <row r="12" spans="1:18" s="3" customFormat="1" ht="18">
      <c r="A12" s="19" t="s">
        <v>7</v>
      </c>
      <c r="B12" s="19"/>
      <c r="C12" s="24">
        <f t="shared" ref="C12:H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/>
      <c r="J12" s="24"/>
      <c r="K12" s="24"/>
      <c r="L12" s="24"/>
      <c r="M12" s="24"/>
      <c r="N12" s="68"/>
      <c r="O12" s="117">
        <f>+SUM(O10+O11)</f>
        <v>4977</v>
      </c>
      <c r="P12" s="25">
        <f>SUM(P10:P11)</f>
        <v>4973</v>
      </c>
      <c r="Q12" s="25">
        <f>SUM(Q10:Q11)</f>
        <v>4</v>
      </c>
      <c r="R12" s="124">
        <v>0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1"/>
      <c r="O13" s="101"/>
      <c r="P13" s="86"/>
      <c r="Q13" s="113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1"/>
      <c r="O14" s="101"/>
      <c r="P14" s="27"/>
      <c r="Q14" s="101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/>
      <c r="J15" s="28"/>
      <c r="K15" s="21"/>
      <c r="L15" s="21"/>
      <c r="M15" s="21"/>
      <c r="N15" s="73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5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/>
      <c r="J16" s="21"/>
      <c r="K16" s="21"/>
      <c r="L16" s="21"/>
      <c r="M16" s="21"/>
      <c r="N16" s="73"/>
      <c r="O16" s="21">
        <f t="shared" si="1"/>
        <v>0</v>
      </c>
      <c r="P16" s="21">
        <v>0</v>
      </c>
      <c r="Q16" s="21">
        <f t="shared" si="2"/>
        <v>0</v>
      </c>
      <c r="R16" s="122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/>
      <c r="J17" s="21"/>
      <c r="K17" s="21"/>
      <c r="L17" s="21"/>
      <c r="M17" s="21"/>
      <c r="N17" s="73"/>
      <c r="O17" s="21">
        <f t="shared" si="1"/>
        <v>1</v>
      </c>
      <c r="P17" s="21">
        <v>2</v>
      </c>
      <c r="Q17" s="21">
        <f t="shared" si="2"/>
        <v>-1</v>
      </c>
      <c r="R17" s="122">
        <v>-0.5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/>
      <c r="J18" s="21"/>
      <c r="K18" s="21"/>
      <c r="L18" s="21"/>
      <c r="M18" s="21"/>
      <c r="N18" s="73"/>
      <c r="O18" s="21">
        <f t="shared" si="1"/>
        <v>4</v>
      </c>
      <c r="P18" s="21">
        <v>6</v>
      </c>
      <c r="Q18" s="21">
        <f t="shared" si="2"/>
        <v>-2</v>
      </c>
      <c r="R18" s="122">
        <v>-0.33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/>
      <c r="J19" s="21"/>
      <c r="K19" s="21"/>
      <c r="L19" s="21"/>
      <c r="M19" s="21"/>
      <c r="N19" s="73"/>
      <c r="O19" s="21">
        <f t="shared" si="1"/>
        <v>3</v>
      </c>
      <c r="P19" s="21">
        <v>11</v>
      </c>
      <c r="Q19" s="21">
        <f t="shared" si="2"/>
        <v>-8</v>
      </c>
      <c r="R19" s="122">
        <v>-0.73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/>
      <c r="J20" s="21"/>
      <c r="K20" s="21"/>
      <c r="L20" s="21"/>
      <c r="M20" s="21"/>
      <c r="N20" s="73"/>
      <c r="O20" s="21">
        <f t="shared" si="1"/>
        <v>59</v>
      </c>
      <c r="P20" s="21">
        <v>48</v>
      </c>
      <c r="Q20" s="21">
        <f t="shared" si="2"/>
        <v>11</v>
      </c>
      <c r="R20" s="122">
        <v>0.19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/>
      <c r="J21" s="21"/>
      <c r="K21" s="21"/>
      <c r="L21" s="21"/>
      <c r="M21" s="21"/>
      <c r="N21" s="73"/>
      <c r="O21" s="21">
        <f t="shared" si="1"/>
        <v>2</v>
      </c>
      <c r="P21" s="21">
        <v>3</v>
      </c>
      <c r="Q21" s="21">
        <f t="shared" si="2"/>
        <v>-1</v>
      </c>
      <c r="R21" s="122">
        <v>-0.33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/>
      <c r="J22" s="23"/>
      <c r="K22" s="23"/>
      <c r="L22" s="23"/>
      <c r="M22" s="23"/>
      <c r="N22" s="75"/>
      <c r="O22" s="23">
        <f t="shared" si="1"/>
        <v>16</v>
      </c>
      <c r="P22" s="23">
        <v>12</v>
      </c>
      <c r="Q22" s="23">
        <f t="shared" si="2"/>
        <v>4</v>
      </c>
      <c r="R22" s="123">
        <v>0.25</v>
      </c>
    </row>
    <row r="23" spans="1:18" s="3" customFormat="1" ht="18">
      <c r="A23" s="19" t="s">
        <v>7</v>
      </c>
      <c r="B23" s="19"/>
      <c r="C23" s="24">
        <f t="shared" ref="C23:H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/>
      <c r="J23" s="24"/>
      <c r="K23" s="24"/>
      <c r="L23" s="24"/>
      <c r="M23" s="24"/>
      <c r="N23" s="68"/>
      <c r="O23" s="117">
        <f t="shared" ref="O23:Q23" si="4">SUM(O15:O22)</f>
        <v>85</v>
      </c>
      <c r="P23" s="87">
        <f t="shared" si="4"/>
        <v>82</v>
      </c>
      <c r="Q23" s="87">
        <f t="shared" si="4"/>
        <v>3</v>
      </c>
      <c r="R23" s="124">
        <v>0.04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6"/>
      <c r="O24" s="103"/>
      <c r="P24" s="10"/>
      <c r="Q24" s="103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6"/>
      <c r="O25" s="103"/>
      <c r="P25" s="10"/>
      <c r="Q25" s="103"/>
      <c r="R25" s="57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/>
      <c r="J26" s="21"/>
      <c r="K26" s="21"/>
      <c r="L26" s="21"/>
      <c r="M26" s="21"/>
      <c r="N26" s="73"/>
      <c r="O26" s="21">
        <f t="shared" ref="O26:O38" si="5">+SUM(C26:N26)</f>
        <v>24</v>
      </c>
      <c r="P26" s="21">
        <v>23</v>
      </c>
      <c r="Q26" s="21">
        <f t="shared" ref="Q26:Q27" si="6">SUM(O26-P26)</f>
        <v>1</v>
      </c>
      <c r="R26" s="122">
        <v>0.04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/>
      <c r="J27" s="21"/>
      <c r="K27" s="21"/>
      <c r="L27" s="21"/>
      <c r="M27" s="21"/>
      <c r="N27" s="73"/>
      <c r="O27" s="21">
        <f t="shared" si="5"/>
        <v>0</v>
      </c>
      <c r="P27" s="21">
        <v>1</v>
      </c>
      <c r="Q27" s="21">
        <f t="shared" si="6"/>
        <v>-1</v>
      </c>
      <c r="R27" s="125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/>
      <c r="J28" s="21"/>
      <c r="K28" s="21"/>
      <c r="L28" s="21"/>
      <c r="M28" s="21"/>
      <c r="N28" s="73"/>
      <c r="O28" s="21">
        <f t="shared" si="5"/>
        <v>16</v>
      </c>
      <c r="P28" s="21">
        <v>33</v>
      </c>
      <c r="Q28" s="21">
        <f t="shared" ref="Q28:Q38" si="7">SUM(O28-P28)</f>
        <v>-17</v>
      </c>
      <c r="R28" s="122">
        <v>-0.52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/>
      <c r="J29" s="21"/>
      <c r="K29" s="21"/>
      <c r="L29" s="21"/>
      <c r="M29" s="21"/>
      <c r="N29" s="73"/>
      <c r="O29" s="21">
        <f t="shared" si="5"/>
        <v>2</v>
      </c>
      <c r="P29" s="21">
        <v>1</v>
      </c>
      <c r="Q29" s="21">
        <f t="shared" si="7"/>
        <v>1</v>
      </c>
      <c r="R29" s="122">
        <v>0.5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/>
      <c r="J30" s="21"/>
      <c r="K30" s="21"/>
      <c r="L30" s="21"/>
      <c r="M30" s="21"/>
      <c r="N30" s="73"/>
      <c r="O30" s="21">
        <f t="shared" si="5"/>
        <v>22</v>
      </c>
      <c r="P30" s="21">
        <v>18</v>
      </c>
      <c r="Q30" s="21">
        <f t="shared" si="7"/>
        <v>4</v>
      </c>
      <c r="R30" s="122">
        <v>0.18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/>
      <c r="J31" s="21"/>
      <c r="K31" s="21"/>
      <c r="L31" s="21"/>
      <c r="M31" s="21"/>
      <c r="N31" s="73"/>
      <c r="O31" s="21">
        <f t="shared" si="5"/>
        <v>1</v>
      </c>
      <c r="P31" s="21">
        <v>1</v>
      </c>
      <c r="Q31" s="21">
        <f t="shared" si="7"/>
        <v>0</v>
      </c>
      <c r="R31" s="122">
        <v>0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/>
      <c r="J32" s="21"/>
      <c r="K32" s="21"/>
      <c r="L32" s="21"/>
      <c r="M32" s="21"/>
      <c r="N32" s="73"/>
      <c r="O32" s="21">
        <f t="shared" si="5"/>
        <v>2</v>
      </c>
      <c r="P32" s="21">
        <v>0</v>
      </c>
      <c r="Q32" s="21">
        <f t="shared" si="7"/>
        <v>2</v>
      </c>
      <c r="R32" s="122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/>
      <c r="J33" s="21"/>
      <c r="K33" s="21"/>
      <c r="L33" s="21"/>
      <c r="M33" s="21"/>
      <c r="N33" s="73"/>
      <c r="O33" s="21">
        <f t="shared" si="5"/>
        <v>10</v>
      </c>
      <c r="P33" s="21">
        <v>10</v>
      </c>
      <c r="Q33" s="21">
        <f t="shared" si="7"/>
        <v>0</v>
      </c>
      <c r="R33" s="122">
        <v>0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/>
      <c r="J34" s="21"/>
      <c r="K34" s="21"/>
      <c r="L34" s="21"/>
      <c r="M34" s="21"/>
      <c r="N34" s="73"/>
      <c r="O34" s="21">
        <f t="shared" si="5"/>
        <v>19</v>
      </c>
      <c r="P34" s="21">
        <v>13</v>
      </c>
      <c r="Q34" s="21">
        <f t="shared" si="7"/>
        <v>6</v>
      </c>
      <c r="R34" s="122">
        <v>0.32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/>
      <c r="J35" s="21"/>
      <c r="K35" s="21"/>
      <c r="L35" s="21"/>
      <c r="M35" s="21"/>
      <c r="N35" s="73"/>
      <c r="O35" s="21">
        <f t="shared" si="5"/>
        <v>10</v>
      </c>
      <c r="P35" s="21">
        <v>5</v>
      </c>
      <c r="Q35" s="21">
        <f t="shared" si="7"/>
        <v>5</v>
      </c>
      <c r="R35" s="122">
        <v>0.5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/>
      <c r="J36" s="21"/>
      <c r="K36" s="21"/>
      <c r="L36" s="21"/>
      <c r="M36" s="21"/>
      <c r="N36" s="73"/>
      <c r="O36" s="21">
        <f t="shared" si="5"/>
        <v>46</v>
      </c>
      <c r="P36" s="21">
        <v>46</v>
      </c>
      <c r="Q36" s="21">
        <f t="shared" si="7"/>
        <v>0</v>
      </c>
      <c r="R36" s="122">
        <v>0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/>
      <c r="J37" s="21"/>
      <c r="K37" s="21"/>
      <c r="L37" s="21"/>
      <c r="M37" s="21"/>
      <c r="N37" s="73"/>
      <c r="O37" s="21">
        <f t="shared" si="5"/>
        <v>35</v>
      </c>
      <c r="P37" s="21">
        <v>29</v>
      </c>
      <c r="Q37" s="21">
        <f t="shared" si="7"/>
        <v>6</v>
      </c>
      <c r="R37" s="122">
        <v>0.17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/>
      <c r="J38" s="23"/>
      <c r="K38" s="23"/>
      <c r="L38" s="23"/>
      <c r="M38" s="23"/>
      <c r="N38" s="75"/>
      <c r="O38" s="23">
        <f t="shared" si="5"/>
        <v>0</v>
      </c>
      <c r="P38" s="23">
        <v>2</v>
      </c>
      <c r="Q38" s="21">
        <f t="shared" si="7"/>
        <v>-2</v>
      </c>
      <c r="R38" s="123">
        <v>-2</v>
      </c>
    </row>
    <row r="39" spans="1:19" s="3" customFormat="1" ht="18">
      <c r="A39" s="19" t="s">
        <v>7</v>
      </c>
      <c r="B39" s="19"/>
      <c r="C39" s="88">
        <f t="shared" ref="C39:H39" si="8">SUM(C26:C38)</f>
        <v>18</v>
      </c>
      <c r="D39" s="88">
        <f t="shared" si="8"/>
        <v>28</v>
      </c>
      <c r="E39" s="88">
        <f t="shared" si="8"/>
        <v>52</v>
      </c>
      <c r="F39" s="88">
        <f t="shared" si="8"/>
        <v>31</v>
      </c>
      <c r="G39" s="88">
        <f t="shared" si="8"/>
        <v>28</v>
      </c>
      <c r="H39" s="88">
        <f t="shared" si="8"/>
        <v>30</v>
      </c>
      <c r="I39" s="24"/>
      <c r="J39" s="24"/>
      <c r="K39" s="24"/>
      <c r="L39" s="24"/>
      <c r="M39" s="24"/>
      <c r="N39" s="68"/>
      <c r="O39" s="88">
        <f t="shared" ref="O39:Q39" si="9">SUM(O26:O38)</f>
        <v>187</v>
      </c>
      <c r="P39" s="88">
        <f t="shared" si="9"/>
        <v>182</v>
      </c>
      <c r="Q39" s="88">
        <f t="shared" si="9"/>
        <v>5</v>
      </c>
      <c r="R39" s="124">
        <v>0.03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6"/>
      <c r="O40" s="103"/>
      <c r="P40" s="11"/>
      <c r="Q40" s="103"/>
      <c r="R40" s="57"/>
    </row>
    <row r="41" spans="1:19" s="3" customFormat="1" ht="18">
      <c r="A41" s="19" t="s">
        <v>22</v>
      </c>
      <c r="B41" s="19"/>
      <c r="C41" s="24">
        <f t="shared" ref="C41:H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/>
      <c r="J41" s="24"/>
      <c r="K41" s="24"/>
      <c r="L41" s="24"/>
      <c r="M41" s="24"/>
      <c r="N41" s="68"/>
      <c r="O41" s="88">
        <f t="shared" ref="O41:Q41" si="11">SUM(O39+O23)</f>
        <v>272</v>
      </c>
      <c r="P41" s="89">
        <f t="shared" si="11"/>
        <v>264</v>
      </c>
      <c r="Q41" s="24">
        <f t="shared" si="11"/>
        <v>8</v>
      </c>
      <c r="R41" s="126">
        <v>0.03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6"/>
      <c r="O42" s="103"/>
      <c r="P42" s="90"/>
      <c r="Q42" s="103"/>
      <c r="R42" s="127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/>
      <c r="J43" s="21"/>
      <c r="K43" s="21"/>
      <c r="L43" s="21"/>
      <c r="M43" s="21"/>
      <c r="N43" s="73"/>
      <c r="O43" s="21">
        <f t="shared" ref="O43:O46" si="12">+SUM(C43:N43)</f>
        <v>112</v>
      </c>
      <c r="P43" s="21">
        <v>85</v>
      </c>
      <c r="Q43" s="21">
        <f t="shared" ref="Q43:Q46" si="13">SUM(O43-P43)</f>
        <v>27</v>
      </c>
      <c r="R43" s="128">
        <v>0.24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/>
      <c r="J44" s="21"/>
      <c r="K44" s="21"/>
      <c r="L44" s="21"/>
      <c r="M44" s="21"/>
      <c r="N44" s="73"/>
      <c r="O44" s="21">
        <f t="shared" si="12"/>
        <v>749</v>
      </c>
      <c r="P44" s="21">
        <v>754</v>
      </c>
      <c r="Q44" s="21">
        <f t="shared" si="13"/>
        <v>-5</v>
      </c>
      <c r="R44" s="128">
        <v>-0.01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/>
      <c r="J45" s="21"/>
      <c r="K45" s="21"/>
      <c r="L45" s="21"/>
      <c r="M45" s="21"/>
      <c r="N45" s="73"/>
      <c r="O45" s="21">
        <f t="shared" si="12"/>
        <v>68</v>
      </c>
      <c r="P45" s="21">
        <v>65</v>
      </c>
      <c r="Q45" s="21">
        <f t="shared" si="13"/>
        <v>3</v>
      </c>
      <c r="R45" s="128">
        <v>0.04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/>
      <c r="J46" s="21"/>
      <c r="K46" s="21"/>
      <c r="L46" s="21"/>
      <c r="M46" s="21"/>
      <c r="N46" s="73"/>
      <c r="O46" s="21">
        <f t="shared" si="12"/>
        <v>108</v>
      </c>
      <c r="P46" s="21">
        <v>101</v>
      </c>
      <c r="Q46" s="21">
        <f t="shared" si="13"/>
        <v>7</v>
      </c>
      <c r="R46" s="128">
        <v>0.06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7"/>
      <c r="O47" s="104"/>
      <c r="P47" s="91"/>
      <c r="Q47" s="104"/>
      <c r="R47" s="129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7"/>
      <c r="O48" s="104"/>
      <c r="P48" s="91"/>
      <c r="Q48" s="104"/>
      <c r="R48" s="57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8"/>
      <c r="O49" s="105"/>
      <c r="P49" s="14"/>
      <c r="Q49" s="105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79"/>
      <c r="O50" s="118" t="s">
        <v>41</v>
      </c>
      <c r="P50" s="14" t="s">
        <v>41</v>
      </c>
      <c r="Q50" s="14" t="s">
        <v>69</v>
      </c>
      <c r="R50" s="130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80" t="s">
        <v>53</v>
      </c>
      <c r="O51" s="119" t="s">
        <v>76</v>
      </c>
      <c r="P51" s="85">
        <v>2022</v>
      </c>
      <c r="Q51" s="120" t="s">
        <v>77</v>
      </c>
      <c r="R51" s="131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/>
      <c r="J52" s="21"/>
      <c r="K52" s="21"/>
      <c r="L52" s="21"/>
      <c r="M52" s="21"/>
      <c r="N52" s="73"/>
      <c r="O52" s="21">
        <f t="shared" ref="O52:O70" si="14">+SUM(C52:N52)</f>
        <v>0</v>
      </c>
      <c r="P52" s="21">
        <v>0</v>
      </c>
      <c r="Q52" s="21">
        <f t="shared" ref="Q52:Q76" si="15">SUM(O52-P52)</f>
        <v>0</v>
      </c>
      <c r="R52" s="125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/>
      <c r="J53" s="21"/>
      <c r="K53" s="21"/>
      <c r="L53" s="21"/>
      <c r="M53" s="21"/>
      <c r="N53" s="73"/>
      <c r="O53" s="21">
        <f t="shared" si="14"/>
        <v>0</v>
      </c>
      <c r="P53" s="21">
        <v>0</v>
      </c>
      <c r="Q53" s="21">
        <f t="shared" si="15"/>
        <v>0</v>
      </c>
      <c r="R53" s="125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/>
      <c r="J54" s="21"/>
      <c r="K54" s="21"/>
      <c r="L54" s="21"/>
      <c r="M54" s="21"/>
      <c r="N54" s="73"/>
      <c r="O54" s="21">
        <f t="shared" si="14"/>
        <v>0</v>
      </c>
      <c r="P54" s="21">
        <v>1</v>
      </c>
      <c r="Q54" s="21">
        <f t="shared" si="15"/>
        <v>-1</v>
      </c>
      <c r="R54" s="125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/>
      <c r="J55" s="21"/>
      <c r="K55" s="21"/>
      <c r="L55" s="21"/>
      <c r="M55" s="21"/>
      <c r="N55" s="73"/>
      <c r="O55" s="21">
        <f t="shared" si="14"/>
        <v>1</v>
      </c>
      <c r="P55" s="21">
        <v>1</v>
      </c>
      <c r="Q55" s="21">
        <f t="shared" si="15"/>
        <v>0</v>
      </c>
      <c r="R55" s="125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/>
      <c r="J56" s="21"/>
      <c r="K56" s="21"/>
      <c r="L56" s="21"/>
      <c r="M56" s="21"/>
      <c r="N56" s="73"/>
      <c r="O56" s="21">
        <f t="shared" si="14"/>
        <v>0</v>
      </c>
      <c r="P56" s="21">
        <v>1</v>
      </c>
      <c r="Q56" s="21">
        <f t="shared" si="15"/>
        <v>-1</v>
      </c>
      <c r="R56" s="125">
        <v>-1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/>
      <c r="J57" s="21"/>
      <c r="K57" s="21"/>
      <c r="L57" s="21"/>
      <c r="M57" s="21"/>
      <c r="N57" s="73"/>
      <c r="O57" s="21">
        <f t="shared" si="14"/>
        <v>3</v>
      </c>
      <c r="P57" s="21">
        <v>1</v>
      </c>
      <c r="Q57" s="21">
        <f t="shared" si="15"/>
        <v>2</v>
      </c>
      <c r="R57" s="125">
        <v>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/>
      <c r="J58" s="21"/>
      <c r="K58" s="21"/>
      <c r="L58" s="21"/>
      <c r="M58" s="21"/>
      <c r="N58" s="73"/>
      <c r="O58" s="21">
        <f t="shared" si="14"/>
        <v>2</v>
      </c>
      <c r="P58" s="21">
        <v>0</v>
      </c>
      <c r="Q58" s="21">
        <f t="shared" si="15"/>
        <v>2</v>
      </c>
      <c r="R58" s="125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/>
      <c r="J59" s="21"/>
      <c r="K59" s="21"/>
      <c r="L59" s="21"/>
      <c r="M59" s="21"/>
      <c r="N59" s="73"/>
      <c r="O59" s="21">
        <f t="shared" si="14"/>
        <v>7</v>
      </c>
      <c r="P59" s="21">
        <v>3</v>
      </c>
      <c r="Q59" s="21">
        <f t="shared" si="15"/>
        <v>4</v>
      </c>
      <c r="R59" s="125">
        <v>0.56999999999999995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/>
      <c r="J60" s="21"/>
      <c r="K60" s="21"/>
      <c r="L60" s="21"/>
      <c r="M60" s="21"/>
      <c r="N60" s="73"/>
      <c r="O60" s="21">
        <f t="shared" si="14"/>
        <v>19</v>
      </c>
      <c r="P60" s="21">
        <v>23</v>
      </c>
      <c r="Q60" s="21">
        <f t="shared" si="15"/>
        <v>-4</v>
      </c>
      <c r="R60" s="125">
        <v>-0.17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/>
      <c r="J61" s="21"/>
      <c r="K61" s="21"/>
      <c r="L61" s="21"/>
      <c r="M61" s="21"/>
      <c r="N61" s="81"/>
      <c r="O61" s="21">
        <f t="shared" si="14"/>
        <v>2</v>
      </c>
      <c r="P61" s="21">
        <v>2</v>
      </c>
      <c r="Q61" s="21">
        <f t="shared" si="15"/>
        <v>0</v>
      </c>
      <c r="R61" s="125">
        <v>0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/>
      <c r="J62" s="21"/>
      <c r="K62" s="21"/>
      <c r="L62" s="21"/>
      <c r="M62" s="21"/>
      <c r="N62" s="73"/>
      <c r="O62" s="21">
        <f t="shared" si="14"/>
        <v>2</v>
      </c>
      <c r="P62" s="21">
        <v>0</v>
      </c>
      <c r="Q62" s="21">
        <f t="shared" si="15"/>
        <v>2</v>
      </c>
      <c r="R62" s="125">
        <v>2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/>
      <c r="J63" s="21"/>
      <c r="K63" s="21"/>
      <c r="L63" s="21"/>
      <c r="M63" s="21"/>
      <c r="N63" s="73"/>
      <c r="O63" s="21">
        <f t="shared" si="14"/>
        <v>1</v>
      </c>
      <c r="P63" s="21">
        <v>1</v>
      </c>
      <c r="Q63" s="21">
        <f t="shared" si="15"/>
        <v>0</v>
      </c>
      <c r="R63" s="125">
        <v>0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/>
      <c r="J64" s="21"/>
      <c r="K64" s="21"/>
      <c r="L64" s="21"/>
      <c r="M64" s="21"/>
      <c r="N64" s="73"/>
      <c r="O64" s="21">
        <f t="shared" si="14"/>
        <v>9</v>
      </c>
      <c r="P64" s="21">
        <v>6</v>
      </c>
      <c r="Q64" s="21">
        <f t="shared" si="15"/>
        <v>3</v>
      </c>
      <c r="R64" s="125">
        <v>0.37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/>
      <c r="J65" s="21"/>
      <c r="K65" s="21"/>
      <c r="L65" s="21"/>
      <c r="M65" s="21"/>
      <c r="N65" s="73"/>
      <c r="O65" s="21">
        <f t="shared" si="14"/>
        <v>6</v>
      </c>
      <c r="P65" s="21">
        <v>6</v>
      </c>
      <c r="Q65" s="21">
        <f t="shared" si="15"/>
        <v>0</v>
      </c>
      <c r="R65" s="125">
        <v>0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/>
      <c r="J66" s="21"/>
      <c r="K66" s="21"/>
      <c r="L66" s="21"/>
      <c r="M66" s="21"/>
      <c r="N66" s="73"/>
      <c r="O66" s="21">
        <f t="shared" si="14"/>
        <v>16</v>
      </c>
      <c r="P66" s="21">
        <v>11</v>
      </c>
      <c r="Q66" s="21">
        <f t="shared" si="15"/>
        <v>5</v>
      </c>
      <c r="R66" s="125">
        <v>0.31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/>
      <c r="J67" s="21"/>
      <c r="K67" s="21"/>
      <c r="L67" s="21"/>
      <c r="M67" s="21"/>
      <c r="N67" s="73"/>
      <c r="O67" s="21">
        <f t="shared" si="14"/>
        <v>1</v>
      </c>
      <c r="P67" s="21">
        <v>0</v>
      </c>
      <c r="Q67" s="21">
        <f t="shared" si="15"/>
        <v>1</v>
      </c>
      <c r="R67" s="125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/>
      <c r="J68" s="21"/>
      <c r="K68" s="21"/>
      <c r="L68" s="21"/>
      <c r="M68" s="21"/>
      <c r="N68" s="73"/>
      <c r="O68" s="21">
        <f t="shared" si="14"/>
        <v>18</v>
      </c>
      <c r="P68" s="21">
        <v>29</v>
      </c>
      <c r="Q68" s="21">
        <f t="shared" si="15"/>
        <v>-11</v>
      </c>
      <c r="R68" s="125">
        <v>-0.38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/>
      <c r="J69" s="21"/>
      <c r="K69" s="21"/>
      <c r="L69" s="21"/>
      <c r="M69" s="21"/>
      <c r="N69" s="73"/>
      <c r="O69" s="21">
        <f t="shared" si="14"/>
        <v>21</v>
      </c>
      <c r="P69" s="21">
        <v>19</v>
      </c>
      <c r="Q69" s="21">
        <f t="shared" si="15"/>
        <v>2</v>
      </c>
      <c r="R69" s="125">
        <v>0.1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/>
      <c r="J70" s="23"/>
      <c r="K70" s="23"/>
      <c r="L70" s="23"/>
      <c r="M70" s="23"/>
      <c r="N70" s="75"/>
      <c r="O70" s="23">
        <f t="shared" si="14"/>
        <v>0</v>
      </c>
      <c r="P70" s="23">
        <v>0</v>
      </c>
      <c r="Q70" s="23">
        <f t="shared" si="15"/>
        <v>0</v>
      </c>
      <c r="R70" s="132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>SUM(D52:D70)</f>
        <v>17</v>
      </c>
      <c r="E71" s="24">
        <f>SUM(E52:E70)</f>
        <v>23</v>
      </c>
      <c r="F71" s="24">
        <f>SUM(F52:F70)</f>
        <v>25</v>
      </c>
      <c r="G71" s="24">
        <f>SUM(G52:G70)</f>
        <v>21</v>
      </c>
      <c r="H71" s="24">
        <f>SUM(H52:H70)</f>
        <v>11</v>
      </c>
      <c r="I71" s="30"/>
      <c r="J71" s="30"/>
      <c r="K71" s="30"/>
      <c r="L71" s="30"/>
      <c r="M71" s="30"/>
      <c r="N71" s="82"/>
      <c r="O71" s="117">
        <f>SUM(O52:O70)</f>
        <v>108</v>
      </c>
      <c r="P71" s="87">
        <v>104</v>
      </c>
      <c r="Q71" s="25">
        <f t="shared" si="15"/>
        <v>4</v>
      </c>
      <c r="R71" s="126">
        <v>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106"/>
      <c r="P72" s="92"/>
      <c r="Q72" s="107"/>
      <c r="R72" s="133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/>
      <c r="J73" s="21"/>
      <c r="K73" s="28"/>
      <c r="L73" s="21"/>
      <c r="M73" s="26"/>
      <c r="N73" s="81"/>
      <c r="O73" s="21">
        <f t="shared" ref="O73:O76" si="17">+SUM(C73:N73)</f>
        <v>10368</v>
      </c>
      <c r="P73" s="21">
        <v>7174</v>
      </c>
      <c r="Q73" s="21">
        <f t="shared" si="15"/>
        <v>3194</v>
      </c>
      <c r="R73" s="125">
        <v>0.31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/>
      <c r="J74" s="32"/>
      <c r="K74" s="41"/>
      <c r="L74" s="31"/>
      <c r="M74" s="26"/>
      <c r="N74" s="81"/>
      <c r="O74" s="21">
        <f t="shared" si="17"/>
        <v>16225</v>
      </c>
      <c r="P74" s="21">
        <v>16273</v>
      </c>
      <c r="Q74" s="21">
        <f t="shared" si="15"/>
        <v>-48</v>
      </c>
      <c r="R74" s="125">
        <v>0</v>
      </c>
    </row>
    <row r="75" spans="1:19" s="3" customFormat="1" ht="18">
      <c r="A75" s="18" t="s">
        <v>70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/>
      <c r="J75" s="34"/>
      <c r="K75" s="33"/>
      <c r="L75" s="33"/>
      <c r="M75" s="60"/>
      <c r="N75" s="83"/>
      <c r="O75" s="23">
        <f t="shared" si="17"/>
        <v>0</v>
      </c>
      <c r="P75" s="23">
        <v>1630</v>
      </c>
      <c r="Q75" s="23">
        <f t="shared" si="15"/>
        <v>-1630</v>
      </c>
      <c r="R75" s="132">
        <v>0</v>
      </c>
    </row>
    <row r="76" spans="1:19" s="3" customFormat="1" ht="14.7" customHeight="1">
      <c r="A76" s="19" t="s">
        <v>33</v>
      </c>
      <c r="B76" s="19"/>
      <c r="C76" s="30">
        <f t="shared" ref="C76:H76" si="18">SUM(C73:C75)</f>
        <v>4564</v>
      </c>
      <c r="D76" s="30">
        <f t="shared" si="18"/>
        <v>5667</v>
      </c>
      <c r="E76" s="30">
        <f t="shared" si="18"/>
        <v>4945</v>
      </c>
      <c r="F76" s="30">
        <f t="shared" si="18"/>
        <v>4990</v>
      </c>
      <c r="G76" s="30">
        <f t="shared" si="18"/>
        <v>3126</v>
      </c>
      <c r="H76" s="30">
        <f t="shared" si="18"/>
        <v>3301</v>
      </c>
      <c r="I76" s="30"/>
      <c r="J76" s="30"/>
      <c r="K76" s="30"/>
      <c r="L76" s="30"/>
      <c r="M76" s="30"/>
      <c r="N76" s="30"/>
      <c r="O76" s="25">
        <f t="shared" si="17"/>
        <v>26593</v>
      </c>
      <c r="P76" s="30">
        <f>SUM(P73:P75)</f>
        <v>25077</v>
      </c>
      <c r="Q76" s="25">
        <f t="shared" si="15"/>
        <v>1516</v>
      </c>
      <c r="R76" s="126">
        <v>0.06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8"/>
      <c r="O77" s="106"/>
      <c r="P77" s="92"/>
      <c r="Q77" s="114"/>
      <c r="R77" s="133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>
        <v>550</v>
      </c>
      <c r="H78" s="21">
        <v>550</v>
      </c>
      <c r="I78" s="21"/>
      <c r="J78" s="21"/>
      <c r="K78" s="21"/>
      <c r="L78" s="21"/>
      <c r="M78" s="21"/>
      <c r="N78" s="73"/>
      <c r="O78" s="21">
        <f t="shared" ref="O78:O84" si="19">+SUM(C78:N78)</f>
        <v>1925</v>
      </c>
      <c r="P78" s="21">
        <v>1600</v>
      </c>
      <c r="Q78" s="21">
        <f t="shared" ref="Q78:Q84" si="20">SUM(O78-P78)</f>
        <v>325</v>
      </c>
      <c r="R78" s="125">
        <v>0.17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>
        <v>865</v>
      </c>
      <c r="H79" s="21">
        <v>405</v>
      </c>
      <c r="I79" s="21"/>
      <c r="J79" s="21"/>
      <c r="K79" s="21" t="s">
        <v>39</v>
      </c>
      <c r="L79" s="21"/>
      <c r="M79" s="21"/>
      <c r="N79" s="73"/>
      <c r="O79" s="21">
        <f t="shared" si="19"/>
        <v>3972</v>
      </c>
      <c r="P79" s="21">
        <v>3440</v>
      </c>
      <c r="Q79" s="21">
        <f t="shared" si="20"/>
        <v>532</v>
      </c>
      <c r="R79" s="125">
        <v>0.13</v>
      </c>
      <c r="S79" s="5"/>
    </row>
    <row r="80" spans="1:19" s="3" customFormat="1" ht="18">
      <c r="A80" s="138" t="s">
        <v>82</v>
      </c>
      <c r="B80" s="138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/>
      <c r="J80" s="21"/>
      <c r="K80" s="21"/>
      <c r="L80" s="21"/>
      <c r="M80" s="21"/>
      <c r="N80" s="73"/>
      <c r="O80" s="21">
        <v>0</v>
      </c>
      <c r="P80" s="21">
        <v>0</v>
      </c>
      <c r="Q80" s="21">
        <f t="shared" si="20"/>
        <v>0</v>
      </c>
      <c r="R80" s="125">
        <v>0</v>
      </c>
      <c r="S80" s="5"/>
    </row>
    <row r="81" spans="1:19" s="3" customFormat="1" ht="18">
      <c r="A81" s="138" t="s">
        <v>83</v>
      </c>
      <c r="B81" s="138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/>
      <c r="J81" s="21"/>
      <c r="K81" s="21"/>
      <c r="L81" s="21"/>
      <c r="M81" s="21"/>
      <c r="N81" s="73"/>
      <c r="O81" s="21">
        <v>0</v>
      </c>
      <c r="P81" s="21">
        <v>0</v>
      </c>
      <c r="Q81" s="21">
        <f t="shared" si="20"/>
        <v>0</v>
      </c>
      <c r="R81" s="125">
        <v>0</v>
      </c>
      <c r="S81" s="5"/>
    </row>
    <row r="82" spans="1:19" s="3" customFormat="1" ht="18">
      <c r="A82" s="138" t="s">
        <v>84</v>
      </c>
      <c r="B82" s="138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/>
      <c r="J82" s="21"/>
      <c r="K82" s="21"/>
      <c r="L82" s="21"/>
      <c r="M82" s="21"/>
      <c r="N82" s="73"/>
      <c r="O82" s="21">
        <v>0</v>
      </c>
      <c r="P82" s="21">
        <v>0</v>
      </c>
      <c r="Q82" s="21">
        <f t="shared" si="20"/>
        <v>0</v>
      </c>
      <c r="R82" s="125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>
        <v>15626</v>
      </c>
      <c r="H83" s="21">
        <v>561</v>
      </c>
      <c r="I83" s="21"/>
      <c r="J83" s="21"/>
      <c r="K83" s="21"/>
      <c r="L83" s="21"/>
      <c r="M83" s="21"/>
      <c r="N83" s="73"/>
      <c r="O83" s="21">
        <f t="shared" si="19"/>
        <v>34207</v>
      </c>
      <c r="P83" s="21">
        <v>33482</v>
      </c>
      <c r="Q83" s="21">
        <f t="shared" si="20"/>
        <v>725</v>
      </c>
      <c r="R83" s="125">
        <v>0.02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>
        <v>25</v>
      </c>
      <c r="H84" s="23">
        <v>110</v>
      </c>
      <c r="I84" s="23"/>
      <c r="J84" s="23"/>
      <c r="K84" s="35"/>
      <c r="L84" s="23"/>
      <c r="M84" s="23"/>
      <c r="N84" s="75"/>
      <c r="O84" s="23">
        <f t="shared" si="19"/>
        <v>1753</v>
      </c>
      <c r="P84" s="23">
        <v>0</v>
      </c>
      <c r="Q84" s="23">
        <f t="shared" si="20"/>
        <v>1753</v>
      </c>
      <c r="R84" s="132">
        <v>1</v>
      </c>
    </row>
    <row r="85" spans="1:19" s="3" customFormat="1" ht="16.2" customHeight="1">
      <c r="A85" s="19" t="s">
        <v>33</v>
      </c>
      <c r="B85" s="19"/>
      <c r="C85" s="24">
        <f t="shared" ref="C85:H85" si="21">SUM(C78:C84)</f>
        <v>2588</v>
      </c>
      <c r="D85" s="24">
        <f t="shared" si="21"/>
        <v>18063</v>
      </c>
      <c r="E85" s="24">
        <f t="shared" si="21"/>
        <v>1489</v>
      </c>
      <c r="F85" s="24">
        <f t="shared" si="21"/>
        <v>1025</v>
      </c>
      <c r="G85" s="24">
        <f t="shared" si="21"/>
        <v>17066</v>
      </c>
      <c r="H85" s="24">
        <f t="shared" si="21"/>
        <v>1626</v>
      </c>
      <c r="I85" s="24"/>
      <c r="J85" s="24"/>
      <c r="K85" s="24"/>
      <c r="L85" s="24"/>
      <c r="M85" s="24"/>
      <c r="N85" s="68"/>
      <c r="O85" s="88">
        <f t="shared" ref="O85:Q85" si="22">SUM(O78:O84)</f>
        <v>41857</v>
      </c>
      <c r="P85" s="89">
        <f t="shared" si="22"/>
        <v>38522</v>
      </c>
      <c r="Q85" s="88">
        <f t="shared" si="22"/>
        <v>3335</v>
      </c>
      <c r="R85" s="126">
        <v>0.08</v>
      </c>
    </row>
    <row r="86" spans="1:19" s="3" customFormat="1" ht="16.2" customHeight="1">
      <c r="A86" s="19" t="s">
        <v>37</v>
      </c>
      <c r="B86" s="19"/>
      <c r="C86" s="25">
        <f t="shared" ref="C86:H86" si="23">SUM(C76+C85)</f>
        <v>7152</v>
      </c>
      <c r="D86" s="25">
        <f t="shared" si="23"/>
        <v>23730</v>
      </c>
      <c r="E86" s="25">
        <f t="shared" si="23"/>
        <v>6434</v>
      </c>
      <c r="F86" s="25">
        <f t="shared" si="23"/>
        <v>6015</v>
      </c>
      <c r="G86" s="25">
        <f t="shared" si="23"/>
        <v>20192</v>
      </c>
      <c r="H86" s="25">
        <f t="shared" si="23"/>
        <v>4927</v>
      </c>
      <c r="I86" s="25"/>
      <c r="J86" s="25"/>
      <c r="K86" s="25"/>
      <c r="L86" s="25"/>
      <c r="M86" s="25"/>
      <c r="N86" s="69"/>
      <c r="O86" s="25">
        <f>SUM(O76+O85)</f>
        <v>68450</v>
      </c>
      <c r="P86" s="25">
        <f>SUM(P76+P85)</f>
        <v>63599</v>
      </c>
      <c r="Q86" s="25">
        <f>SUM(Q76+Q85)</f>
        <v>4851</v>
      </c>
      <c r="R86" s="134">
        <v>7.0000000000000007E-2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8"/>
      <c r="O87" s="100"/>
      <c r="P87" s="25"/>
      <c r="Q87" s="100"/>
      <c r="R87" s="126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70"/>
      <c r="O88" s="102"/>
      <c r="P88" s="86"/>
      <c r="Q88" s="115"/>
      <c r="R88" s="26"/>
    </row>
    <row r="89" spans="1:19" ht="8.4" customHeight="1">
      <c r="N89" s="71"/>
    </row>
    <row r="90" spans="1:19" s="3" customFormat="1" ht="18">
      <c r="A90" s="20" t="s">
        <v>73</v>
      </c>
      <c r="B90" s="20" t="s">
        <v>79</v>
      </c>
      <c r="C90" s="28">
        <v>740</v>
      </c>
      <c r="D90" s="28">
        <v>647</v>
      </c>
      <c r="E90" s="28">
        <v>1142</v>
      </c>
      <c r="F90" s="28">
        <v>926</v>
      </c>
      <c r="G90" s="28">
        <v>1532</v>
      </c>
      <c r="H90" s="28">
        <v>1135</v>
      </c>
      <c r="I90" s="64"/>
      <c r="J90" s="28"/>
      <c r="K90" s="28"/>
      <c r="L90" s="28"/>
      <c r="M90" s="28"/>
      <c r="N90" s="72"/>
      <c r="O90" s="21">
        <f>+SUM(C90:N90)</f>
        <v>6122</v>
      </c>
      <c r="P90" s="28" t="s">
        <v>74</v>
      </c>
      <c r="Q90" s="28" t="s">
        <v>74</v>
      </c>
      <c r="R90" s="28" t="s">
        <v>74</v>
      </c>
    </row>
    <row r="91" spans="1:19" s="3" customFormat="1" ht="18">
      <c r="A91" s="20" t="s">
        <v>72</v>
      </c>
      <c r="B91" s="20" t="s">
        <v>80</v>
      </c>
      <c r="C91" s="28">
        <v>1375</v>
      </c>
      <c r="D91" s="28">
        <v>1300</v>
      </c>
      <c r="E91" s="28">
        <v>1067</v>
      </c>
      <c r="F91" s="28">
        <v>1081</v>
      </c>
      <c r="G91" s="28">
        <v>116</v>
      </c>
      <c r="H91" s="28">
        <v>469</v>
      </c>
      <c r="I91" s="64"/>
      <c r="J91" s="28"/>
      <c r="K91" s="28"/>
      <c r="L91" s="28"/>
      <c r="M91" s="28"/>
      <c r="N91" s="72"/>
      <c r="O91" s="21">
        <f t="shared" ref="O91" si="24">+SUM(C91:N91)</f>
        <v>5408</v>
      </c>
      <c r="P91" s="28">
        <v>7529</v>
      </c>
      <c r="Q91" s="21">
        <f>SUM(O91-P91)</f>
        <v>-2121</v>
      </c>
      <c r="R91" s="122">
        <v>-0.28000000000000003</v>
      </c>
    </row>
    <row r="92" spans="1:19" s="3" customFormat="1" ht="18">
      <c r="A92" s="20" t="s">
        <v>72</v>
      </c>
      <c r="B92" s="20" t="s">
        <v>81</v>
      </c>
      <c r="C92" s="21">
        <v>1371</v>
      </c>
      <c r="D92" s="61">
        <v>1010</v>
      </c>
      <c r="E92" s="28">
        <v>1057</v>
      </c>
      <c r="F92" s="28">
        <v>971</v>
      </c>
      <c r="G92" s="21">
        <v>1025</v>
      </c>
      <c r="H92" s="21">
        <v>1074</v>
      </c>
      <c r="I92" s="21"/>
      <c r="J92" s="28"/>
      <c r="K92" s="21"/>
      <c r="L92" s="21"/>
      <c r="M92" s="21"/>
      <c r="N92" s="73"/>
      <c r="O92" s="21">
        <f t="shared" ref="O92:O96" si="25">+SUM(C92:N92)</f>
        <v>6508</v>
      </c>
      <c r="P92" s="28">
        <v>7995</v>
      </c>
      <c r="Q92" s="21">
        <f t="shared" ref="Q92:Q96" si="26">SUM(O92-P92)</f>
        <v>-1487</v>
      </c>
      <c r="R92" s="122">
        <v>-0.19</v>
      </c>
    </row>
    <row r="93" spans="1:19" s="3" customFormat="1" ht="18">
      <c r="A93" s="20" t="s">
        <v>86</v>
      </c>
      <c r="B93" s="20"/>
      <c r="C93" s="21">
        <v>0</v>
      </c>
      <c r="D93" s="61">
        <v>605</v>
      </c>
      <c r="E93" s="28">
        <v>1245</v>
      </c>
      <c r="F93" s="28">
        <v>713</v>
      </c>
      <c r="G93" s="21">
        <v>1139</v>
      </c>
      <c r="H93" s="21">
        <v>1518</v>
      </c>
      <c r="I93" s="21"/>
      <c r="J93" s="28"/>
      <c r="K93" s="21"/>
      <c r="L93" s="21"/>
      <c r="M93" s="21"/>
      <c r="N93" s="73"/>
      <c r="O93" s="21">
        <f t="shared" si="25"/>
        <v>5220</v>
      </c>
      <c r="P93" s="28">
        <v>2491</v>
      </c>
      <c r="Q93" s="21">
        <f t="shared" si="26"/>
        <v>2729</v>
      </c>
      <c r="R93" s="28">
        <v>52</v>
      </c>
    </row>
    <row r="94" spans="1:19" s="3" customFormat="1" ht="18">
      <c r="A94" s="20" t="s">
        <v>88</v>
      </c>
      <c r="B94" s="20"/>
      <c r="C94" s="21">
        <v>576</v>
      </c>
      <c r="D94" s="62">
        <v>674</v>
      </c>
      <c r="E94" s="26">
        <v>565</v>
      </c>
      <c r="F94" s="28">
        <v>488</v>
      </c>
      <c r="G94" s="21">
        <v>708</v>
      </c>
      <c r="H94" s="21">
        <v>0</v>
      </c>
      <c r="I94" s="21">
        <v>0</v>
      </c>
      <c r="J94" s="28">
        <v>0</v>
      </c>
      <c r="K94" s="21">
        <v>0</v>
      </c>
      <c r="L94" s="21">
        <v>0</v>
      </c>
      <c r="M94" s="21">
        <v>0</v>
      </c>
      <c r="N94" s="73">
        <v>0</v>
      </c>
      <c r="O94" s="28" t="s">
        <v>74</v>
      </c>
      <c r="P94" s="93">
        <v>2167</v>
      </c>
      <c r="Q94" s="28" t="s">
        <v>74</v>
      </c>
      <c r="R94" s="128" t="s">
        <v>74</v>
      </c>
    </row>
    <row r="95" spans="1:19" s="3" customFormat="1" ht="15.6" customHeight="1">
      <c r="A95" s="20" t="s">
        <v>87</v>
      </c>
      <c r="B95" s="20"/>
      <c r="C95" s="21">
        <v>527</v>
      </c>
      <c r="D95" s="62">
        <v>483</v>
      </c>
      <c r="E95" s="26">
        <v>441</v>
      </c>
      <c r="F95" s="28">
        <v>281</v>
      </c>
      <c r="G95" s="21">
        <v>703</v>
      </c>
      <c r="H95" s="21">
        <v>459</v>
      </c>
      <c r="I95" s="21"/>
      <c r="J95" s="28"/>
      <c r="K95" s="21"/>
      <c r="L95" s="21"/>
      <c r="M95" s="21"/>
      <c r="N95" s="73"/>
      <c r="O95" s="21">
        <f t="shared" si="25"/>
        <v>2894</v>
      </c>
      <c r="P95" s="93">
        <v>2221</v>
      </c>
      <c r="Q95" s="21">
        <f t="shared" si="26"/>
        <v>673</v>
      </c>
      <c r="R95" s="122">
        <v>0.23</v>
      </c>
    </row>
    <row r="96" spans="1:19" s="3" customFormat="1" ht="15.6" customHeight="1">
      <c r="A96" s="20" t="s">
        <v>71</v>
      </c>
      <c r="B96" s="65"/>
      <c r="C96" s="45">
        <v>138</v>
      </c>
      <c r="D96" s="45">
        <v>379</v>
      </c>
      <c r="E96" s="45">
        <v>429</v>
      </c>
      <c r="F96" s="29">
        <v>126</v>
      </c>
      <c r="G96" s="29">
        <v>0</v>
      </c>
      <c r="H96" s="45">
        <v>444</v>
      </c>
      <c r="I96" s="45"/>
      <c r="J96" s="45"/>
      <c r="K96" s="29"/>
      <c r="L96" s="45"/>
      <c r="M96" s="45"/>
      <c r="N96" s="74"/>
      <c r="O96" s="23">
        <f t="shared" si="25"/>
        <v>1516</v>
      </c>
      <c r="P96" s="94">
        <v>3492</v>
      </c>
      <c r="Q96" s="23">
        <f t="shared" si="26"/>
        <v>-1976</v>
      </c>
      <c r="R96" s="123">
        <v>-0.56999999999999995</v>
      </c>
    </row>
    <row r="97" spans="1:19" s="3" customFormat="1" ht="19.5" customHeight="1">
      <c r="A97" s="19" t="s">
        <v>59</v>
      </c>
      <c r="B97" s="19"/>
      <c r="C97" s="25">
        <f t="shared" ref="C97:H97" si="27">SUM(C90:C96)</f>
        <v>4727</v>
      </c>
      <c r="D97" s="25">
        <f t="shared" si="27"/>
        <v>5098</v>
      </c>
      <c r="E97" s="25">
        <f t="shared" si="27"/>
        <v>5946</v>
      </c>
      <c r="F97" s="25">
        <f t="shared" si="27"/>
        <v>4586</v>
      </c>
      <c r="G97" s="25">
        <f t="shared" si="27"/>
        <v>5223</v>
      </c>
      <c r="H97" s="25">
        <f t="shared" si="27"/>
        <v>5099</v>
      </c>
      <c r="I97" s="25"/>
      <c r="J97" s="25"/>
      <c r="K97" s="25"/>
      <c r="L97" s="25"/>
      <c r="M97" s="25"/>
      <c r="N97" s="69"/>
      <c r="O97" s="25">
        <f>SUM(O90:O96)</f>
        <v>27668</v>
      </c>
      <c r="P97" s="25">
        <f>SUM(P90:P96)</f>
        <v>25895</v>
      </c>
      <c r="Q97" s="25">
        <f>SUM(Q90:Q96)</f>
        <v>-2182</v>
      </c>
      <c r="R97" s="134">
        <v>-0.16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09"/>
      <c r="P98" s="47"/>
      <c r="Q98" s="109"/>
      <c r="R98" s="135"/>
      <c r="S98" s="40"/>
    </row>
    <row r="99" spans="1:19">
      <c r="A99" s="39" t="s">
        <v>78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10"/>
      <c r="P99" s="43"/>
      <c r="Q99" s="116"/>
    </row>
    <row r="100" spans="1:19">
      <c r="A100" s="39" t="s">
        <v>89</v>
      </c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10"/>
      <c r="P100" s="43"/>
      <c r="Q100" s="116"/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2023-12-04T18:27:33Z</cp:lastPrinted>
  <dcterms:created xsi:type="dcterms:W3CDTF">2000-02-08T18:12:04Z</dcterms:created>
  <dcterms:modified xsi:type="dcterms:W3CDTF">2023-12-04T18:27:36Z</dcterms:modified>
</cp:coreProperties>
</file>